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65" windowHeight="12495" activeTab="0"/>
  </bookViews>
  <sheets>
    <sheet name="ELCQ2018Q3TBL2" sheetId="1" r:id="rId1"/>
  </sheets>
  <definedNames>
    <definedName name="tbl2data">'ELCQ2018Q3TBL2'!$B$34:$L$53</definedName>
  </definedNames>
  <calcPr fullCalcOnLoad="1"/>
</workbook>
</file>

<file path=xl/sharedStrings.xml><?xml version="1.0" encoding="utf-8"?>
<sst xmlns="http://schemas.openxmlformats.org/spreadsheetml/2006/main" count="82" uniqueCount="63">
  <si>
    <t>Table 2 Average hourly earnings by economic sector and other characteristics and quarter¹</t>
  </si>
  <si>
    <t>NACE Principal Activity</t>
  </si>
  <si>
    <t>Quarterly change</t>
  </si>
  <si>
    <t>Annual change</t>
  </si>
  <si>
    <t>€</t>
  </si>
  <si>
    <t>%</t>
  </si>
  <si>
    <t>B-E</t>
  </si>
  <si>
    <t>Industry</t>
  </si>
  <si>
    <t>F</t>
  </si>
  <si>
    <t>Construction</t>
  </si>
  <si>
    <t>G</t>
  </si>
  <si>
    <t>Wholesale and retail trade; repair of motor 
vehicles and motorcycles</t>
  </si>
  <si>
    <t>H</t>
  </si>
  <si>
    <t>Transportation and storage</t>
  </si>
  <si>
    <t>I</t>
  </si>
  <si>
    <t>Accommodation and food services</t>
  </si>
  <si>
    <t>J</t>
  </si>
  <si>
    <t>Information and communication</t>
  </si>
  <si>
    <t>K-L</t>
  </si>
  <si>
    <t>Financial, insurance and real estate</t>
  </si>
  <si>
    <t>M</t>
  </si>
  <si>
    <t>Professional, scientific and technical 
activities</t>
  </si>
  <si>
    <t>N</t>
  </si>
  <si>
    <t xml:space="preserve">Administrative and support services </t>
  </si>
  <si>
    <t>O</t>
  </si>
  <si>
    <t>Public administration and defence</t>
  </si>
  <si>
    <t>P</t>
  </si>
  <si>
    <t>Education</t>
  </si>
  <si>
    <t>Q</t>
  </si>
  <si>
    <t>Human health and social work</t>
  </si>
  <si>
    <t>R-S</t>
  </si>
  <si>
    <t>Arts, entertainment, recreation and other 
service activities</t>
  </si>
  <si>
    <t>Total</t>
  </si>
  <si>
    <t>Public/Private Sector²</t>
  </si>
  <si>
    <t>Private sector</t>
  </si>
  <si>
    <t>Public sector¹</t>
  </si>
  <si>
    <t>Size of Enterprise</t>
  </si>
  <si>
    <t>Less than 50 employees</t>
  </si>
  <si>
    <t>50-250 employees</t>
  </si>
  <si>
    <t>Greater than 250 employees</t>
  </si>
  <si>
    <t>¹ Average hourly earnings by Public sector sub-sector are set out in Table 8b.</t>
  </si>
  <si>
    <t>² For additional Public/Private data see statbank table EHQ08.</t>
  </si>
  <si>
    <t>* Preliminary Estimates</t>
  </si>
  <si>
    <t>Group</t>
  </si>
  <si>
    <t>Q313</t>
  </si>
  <si>
    <t>Q314</t>
  </si>
  <si>
    <t>Q315</t>
  </si>
  <si>
    <t>Q316</t>
  </si>
  <si>
    <t>Q317</t>
  </si>
  <si>
    <t>Q218</t>
  </si>
  <si>
    <t>Q318</t>
  </si>
  <si>
    <t>SecOrder</t>
  </si>
  <si>
    <t>Q311</t>
  </si>
  <si>
    <t>Q312</t>
  </si>
  <si>
    <t>BE</t>
  </si>
  <si>
    <t>KL</t>
  </si>
  <si>
    <t>RS</t>
  </si>
  <si>
    <t>All Sectors</t>
  </si>
  <si>
    <t>Private Sector</t>
  </si>
  <si>
    <t>Public Sector</t>
  </si>
  <si>
    <t>1: Less than 50</t>
  </si>
  <si>
    <t>2: 50 to 249</t>
  </si>
  <si>
    <t>3: 250 or more</t>
  </si>
</sst>
</file>

<file path=xl/styles.xml><?xml version="1.0" encoding="utf-8"?>
<styleSheet xmlns="http://schemas.openxmlformats.org/spreadsheetml/2006/main">
  <numFmts count="1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0.00_ ;\-0.00\ "/>
    <numFmt numFmtId="165" formatCode="\+0.0_ ;\-0.0\ "/>
    <numFmt numFmtId="166" formatCode="0.00_ ;[Red]\-0.00\ 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1" fontId="3" fillId="0" borderId="10" xfId="0" applyNumberFormat="1" applyFont="1" applyFill="1" applyBorder="1" applyAlignment="1" applyProtection="1">
      <alignment horizontal="right" vertical="center"/>
      <protection hidden="1"/>
    </xf>
    <xf numFmtId="1" fontId="2" fillId="0" borderId="10" xfId="0" applyNumberFormat="1" applyFont="1" applyFill="1" applyBorder="1" applyAlignment="1" applyProtection="1">
      <alignment horizontal="right" vertical="center"/>
      <protection hidden="1"/>
    </xf>
    <xf numFmtId="1" fontId="39" fillId="0" borderId="10" xfId="0" applyNumberFormat="1" applyFont="1" applyBorder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horizontal="right" vertical="center"/>
      <protection hidden="1"/>
    </xf>
    <xf numFmtId="4" fontId="39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vertical="center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4" fontId="40" fillId="0" borderId="0" xfId="0" applyNumberFormat="1" applyFont="1" applyFill="1" applyBorder="1" applyAlignment="1" applyProtection="1">
      <alignment horizontal="right" vertical="center"/>
      <protection hidden="1"/>
    </xf>
    <xf numFmtId="4" fontId="4" fillId="0" borderId="0" xfId="57" applyNumberFormat="1" applyFont="1" applyFill="1" applyBorder="1" applyAlignment="1" applyProtection="1">
      <alignment horizontal="right" vertical="center"/>
      <protection hidden="1"/>
    </xf>
    <xf numFmtId="4" fontId="40" fillId="0" borderId="0" xfId="57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vertical="center"/>
      <protection hidden="1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Alignment="1" applyProtection="1">
      <alignment horizontal="right" vertical="center"/>
      <protection hidden="1"/>
    </xf>
    <xf numFmtId="4" fontId="2" fillId="0" borderId="0" xfId="0" applyNumberFormat="1" applyFont="1" applyFill="1" applyBorder="1" applyAlignment="1" applyProtection="1">
      <alignment vertical="center"/>
      <protection hidden="1"/>
    </xf>
    <xf numFmtId="4" fontId="2" fillId="0" borderId="11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164" fontId="5" fillId="0" borderId="0" xfId="0" applyNumberFormat="1" applyFont="1" applyFill="1" applyBorder="1" applyAlignment="1" applyProtection="1">
      <alignment horizontal="right" vertical="center"/>
      <protection hidden="1"/>
    </xf>
    <xf numFmtId="165" fontId="5" fillId="0" borderId="0" xfId="0" applyNumberFormat="1" applyFont="1" applyFill="1" applyBorder="1" applyAlignment="1" applyProtection="1">
      <alignment vertical="center"/>
      <protection hidden="1"/>
    </xf>
    <xf numFmtId="4" fontId="4" fillId="0" borderId="11" xfId="0" applyNumberFormat="1" applyFont="1" applyFill="1" applyBorder="1" applyAlignment="1" applyProtection="1">
      <alignment horizontal="right" vertical="center" wrapText="1"/>
      <protection hidden="1"/>
    </xf>
    <xf numFmtId="4" fontId="4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Alignment="1">
      <alignment vertical="center"/>
    </xf>
    <xf numFmtId="4" fontId="39" fillId="0" borderId="11" xfId="0" applyNumberFormat="1" applyFont="1" applyFill="1" applyBorder="1" applyAlignment="1" applyProtection="1">
      <alignment horizontal="right" vertical="center"/>
      <protection hidden="1"/>
    </xf>
    <xf numFmtId="4" fontId="40" fillId="0" borderId="11" xfId="0" applyNumberFormat="1" applyFont="1" applyFill="1" applyBorder="1" applyAlignment="1" applyProtection="1">
      <alignment horizontal="right" vertical="center"/>
      <protection hidden="1"/>
    </xf>
    <xf numFmtId="4" fontId="4" fillId="0" borderId="11" xfId="57" applyNumberFormat="1" applyFont="1" applyFill="1" applyBorder="1" applyAlignment="1" applyProtection="1">
      <alignment horizontal="right" vertical="center"/>
      <protection hidden="1"/>
    </xf>
    <xf numFmtId="4" fontId="40" fillId="0" borderId="11" xfId="57" applyNumberFormat="1" applyFont="1" applyFill="1" applyBorder="1" applyAlignment="1" applyProtection="1">
      <alignment horizontal="right" vertical="center"/>
      <protection hidden="1"/>
    </xf>
    <xf numFmtId="0" fontId="40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166" fontId="6" fillId="0" borderId="0" xfId="0" applyNumberFormat="1" applyFont="1" applyFill="1" applyBorder="1" applyAlignment="1" applyProtection="1">
      <alignment vertical="center"/>
      <protection hidden="1"/>
    </xf>
    <xf numFmtId="0" fontId="40" fillId="0" borderId="0" xfId="0" applyFont="1" applyBorder="1" applyAlignment="1">
      <alignment vertical="center"/>
    </xf>
    <xf numFmtId="0" fontId="3" fillId="0" borderId="10" xfId="0" applyFont="1" applyFill="1" applyBorder="1" applyAlignment="1" applyProtection="1">
      <alignment horizontal="right" vertical="center"/>
      <protection hidden="1"/>
    </xf>
    <xf numFmtId="4" fontId="2" fillId="0" borderId="10" xfId="0" applyNumberFormat="1" applyFont="1" applyFill="1" applyBorder="1" applyAlignment="1" applyProtection="1">
      <alignment horizontal="right" vertical="center" wrapText="1"/>
      <protection hidden="1"/>
    </xf>
    <xf numFmtId="167" fontId="5" fillId="0" borderId="0" xfId="0" applyNumberFormat="1" applyFont="1" applyFill="1" applyAlignment="1" applyProtection="1">
      <alignment horizontal="right" vertical="center"/>
      <protection hidden="1"/>
    </xf>
    <xf numFmtId="167" fontId="3" fillId="0" borderId="11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Border="1" applyAlignment="1" applyProtection="1">
      <alignment horizontal="right" vertical="center"/>
      <protection hidden="1"/>
    </xf>
    <xf numFmtId="167" fontId="5" fillId="0" borderId="0" xfId="0" applyNumberFormat="1" applyFont="1" applyFill="1" applyBorder="1" applyAlignment="1" applyProtection="1">
      <alignment vertical="center"/>
      <protection hidden="1"/>
    </xf>
    <xf numFmtId="167" fontId="5" fillId="0" borderId="12" xfId="0" applyNumberFormat="1" applyFont="1" applyFill="1" applyBorder="1" applyAlignment="1" applyProtection="1">
      <alignment vertical="center"/>
      <protection hidden="1"/>
    </xf>
    <xf numFmtId="167" fontId="5" fillId="0" borderId="12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Alignment="1" applyProtection="1">
      <alignment horizontal="right" vertical="center"/>
      <protection hidden="1"/>
    </xf>
    <xf numFmtId="2" fontId="3" fillId="0" borderId="11" xfId="0" applyNumberFormat="1" applyFont="1" applyFill="1" applyBorder="1" applyAlignment="1" applyProtection="1">
      <alignment horizontal="right" vertical="center"/>
      <protection hidden="1"/>
    </xf>
    <xf numFmtId="2" fontId="5" fillId="0" borderId="0" xfId="0" applyNumberFormat="1" applyFont="1" applyFill="1" applyBorder="1" applyAlignment="1" applyProtection="1">
      <alignment horizontal="right" vertical="center"/>
      <protection hidden="1"/>
    </xf>
    <xf numFmtId="2" fontId="5" fillId="0" borderId="11" xfId="0" applyNumberFormat="1" applyFont="1" applyFill="1" applyBorder="1" applyAlignment="1" applyProtection="1">
      <alignment horizontal="right" vertical="center"/>
      <protection hidden="1"/>
    </xf>
    <xf numFmtId="2" fontId="5" fillId="0" borderId="12" xfId="0" applyNumberFormat="1" applyFont="1" applyFill="1" applyBorder="1" applyAlignment="1" applyProtection="1">
      <alignment horizontal="right" vertical="center"/>
      <protection hidden="1"/>
    </xf>
    <xf numFmtId="0" fontId="0" fillId="0" borderId="12" xfId="0" applyBorder="1" applyAlignment="1">
      <alignment horizontal="left" vertical="center"/>
    </xf>
    <xf numFmtId="4" fontId="2" fillId="0" borderId="11" xfId="0" applyNumberFormat="1" applyFont="1" applyFill="1" applyBorder="1" applyAlignment="1" applyProtection="1">
      <alignment horizontal="left" vertical="center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4" fontId="2" fillId="0" borderId="12" xfId="0" applyNumberFormat="1" applyFont="1" applyFill="1" applyBorder="1" applyAlignment="1" applyProtection="1">
      <alignment wrapText="1"/>
      <protection hidden="1"/>
    </xf>
    <xf numFmtId="4" fontId="4" fillId="0" borderId="0" xfId="0" applyNumberFormat="1" applyFont="1" applyFill="1" applyAlignment="1" applyProtection="1">
      <alignment horizontal="left" vertical="center" wrapText="1"/>
      <protection hidden="1"/>
    </xf>
    <xf numFmtId="4" fontId="4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2" xfId="0" applyNumberFormat="1" applyFont="1" applyFill="1" applyBorder="1" applyAlignment="1" applyProtection="1">
      <alignment vertical="center" wrapText="1"/>
      <protection hidden="1"/>
    </xf>
    <xf numFmtId="0" fontId="40" fillId="0" borderId="0" xfId="0" applyFont="1" applyAlignment="1">
      <alignment vertical="center"/>
    </xf>
    <xf numFmtId="4" fontId="4" fillId="0" borderId="0" xfId="0" applyNumberFormat="1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Alignment="1" applyProtection="1">
      <alignment vertical="center" wrapText="1"/>
      <protection hidden="1"/>
    </xf>
    <xf numFmtId="4" fontId="2" fillId="0" borderId="12" xfId="0" applyNumberFormat="1" applyFont="1" applyFill="1" applyBorder="1" applyAlignment="1" applyProtection="1">
      <alignment horizontal="left" vertical="center" wrapText="1"/>
      <protection hidden="1"/>
    </xf>
    <xf numFmtId="4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4" fontId="4" fillId="0" borderId="11" xfId="0" applyNumberFormat="1" applyFont="1" applyFill="1" applyBorder="1" applyAlignment="1" applyProtection="1">
      <alignment vertical="center" wrapText="1"/>
      <protection hidden="1"/>
    </xf>
    <xf numFmtId="4" fontId="4" fillId="0" borderId="0" xfId="0" applyNumberFormat="1" applyFont="1" applyFill="1" applyBorder="1" applyAlignment="1" applyProtection="1">
      <alignment horizontal="left" vertical="center"/>
      <protection hidden="1"/>
    </xf>
    <xf numFmtId="0" fontId="4" fillId="0" borderId="12" xfId="0" applyNumberFormat="1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">
      <selection activeCell="A1" sqref="A1:M1"/>
    </sheetView>
  </sheetViews>
  <sheetFormatPr defaultColWidth="9.140625" defaultRowHeight="15" customHeight="1"/>
  <cols>
    <col min="1" max="1" width="10.7109375" style="26" customWidth="1"/>
    <col min="2" max="2" width="30.7109375" style="26" customWidth="1"/>
    <col min="3" max="13" width="10.7109375" style="26" customWidth="1"/>
    <col min="14" max="16384" width="9.140625" style="26" customWidth="1"/>
  </cols>
  <sheetData>
    <row r="1" spans="1:13" ht="15" customHeight="1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5" customHeight="1">
      <c r="A2" s="59" t="s">
        <v>1</v>
      </c>
      <c r="B2" s="59"/>
      <c r="C2" s="2" t="str">
        <f>20&amp;RIGHT(C34,2)</f>
        <v>2013</v>
      </c>
      <c r="D2" s="2" t="str">
        <f aca="true" t="shared" si="0" ref="D2:I2">20&amp;RIGHT(D34,2)</f>
        <v>2014</v>
      </c>
      <c r="E2" s="2" t="str">
        <f t="shared" si="0"/>
        <v>2015</v>
      </c>
      <c r="F2" s="3" t="str">
        <f t="shared" si="0"/>
        <v>2016</v>
      </c>
      <c r="G2" s="3" t="str">
        <f>20&amp;RIGHT(G34,2)</f>
        <v>2017</v>
      </c>
      <c r="H2" s="3" t="str">
        <f>20&amp;RIGHT(H34,2)</f>
        <v>2018</v>
      </c>
      <c r="I2" s="4" t="str">
        <f t="shared" si="0"/>
        <v>2018</v>
      </c>
      <c r="J2" s="50" t="s">
        <v>2</v>
      </c>
      <c r="K2" s="50"/>
      <c r="L2" s="50" t="s">
        <v>3</v>
      </c>
      <c r="M2" s="50"/>
    </row>
    <row r="3" spans="1:13" ht="15" customHeight="1">
      <c r="A3" s="60"/>
      <c r="B3" s="60"/>
      <c r="C3" s="35" t="str">
        <f aca="true" t="shared" si="1" ref="C3:H3">LEFT(C34,2)</f>
        <v>Q3</v>
      </c>
      <c r="D3" s="35" t="str">
        <f t="shared" si="1"/>
        <v>Q3</v>
      </c>
      <c r="E3" s="36" t="str">
        <f t="shared" si="1"/>
        <v>Q3</v>
      </c>
      <c r="F3" s="36" t="str">
        <f t="shared" si="1"/>
        <v>Q3</v>
      </c>
      <c r="G3" s="36" t="str">
        <f t="shared" si="1"/>
        <v>Q3</v>
      </c>
      <c r="H3" s="36" t="str">
        <f t="shared" si="1"/>
        <v>Q2</v>
      </c>
      <c r="I3" s="36" t="str">
        <f>LEFT(I34,2)&amp;"*"</f>
        <v>Q3*</v>
      </c>
      <c r="J3" s="51"/>
      <c r="K3" s="51"/>
      <c r="L3" s="51"/>
      <c r="M3" s="51"/>
    </row>
    <row r="4" spans="1:13" ht="15" customHeight="1">
      <c r="A4" s="5"/>
      <c r="B4" s="6"/>
      <c r="C4" s="5" t="s">
        <v>4</v>
      </c>
      <c r="D4" s="5" t="s">
        <v>4</v>
      </c>
      <c r="E4" s="5" t="s">
        <v>4</v>
      </c>
      <c r="F4" s="7" t="s">
        <v>4</v>
      </c>
      <c r="G4" s="7" t="s">
        <v>4</v>
      </c>
      <c r="H4" s="7" t="s">
        <v>4</v>
      </c>
      <c r="I4" s="7" t="s">
        <v>4</v>
      </c>
      <c r="J4" s="5" t="s">
        <v>4</v>
      </c>
      <c r="K4" s="7" t="s">
        <v>5</v>
      </c>
      <c r="L4" s="7" t="s">
        <v>4</v>
      </c>
      <c r="M4" s="7" t="s">
        <v>5</v>
      </c>
    </row>
    <row r="5" spans="1:13" s="1" customFormat="1" ht="15" customHeight="1">
      <c r="A5" s="8" t="s">
        <v>6</v>
      </c>
      <c r="B5" s="9" t="s">
        <v>7</v>
      </c>
      <c r="C5" s="10">
        <f>IF(C35="","",C35)</f>
        <v>21.48</v>
      </c>
      <c r="D5" s="10">
        <f aca="true" t="shared" si="2" ref="D5:I5">IF(D35="","",D35)</f>
        <v>21.74</v>
      </c>
      <c r="E5" s="10">
        <f t="shared" si="2"/>
        <v>21.67</v>
      </c>
      <c r="F5" s="10">
        <f t="shared" si="2"/>
        <v>21.67</v>
      </c>
      <c r="G5" s="10">
        <f t="shared" si="2"/>
        <v>22.36</v>
      </c>
      <c r="H5" s="10">
        <f t="shared" si="2"/>
        <v>23.06</v>
      </c>
      <c r="I5" s="10">
        <f t="shared" si="2"/>
        <v>22.63</v>
      </c>
      <c r="J5" s="43">
        <f aca="true" t="shared" si="3" ref="J5:J18">IF(OR(ROUND((I5-H5),2)&gt;0,ROUND((I5-H5),2)&lt;0),ROUND((I5-H5),2),"-")</f>
        <v>-0.43</v>
      </c>
      <c r="K5" s="37">
        <f aca="true" t="shared" si="4" ref="K5:K18">IF(J5="-","-",ROUND((J5/H5)*100,1))</f>
        <v>-1.9</v>
      </c>
      <c r="L5" s="43">
        <f aca="true" t="shared" si="5" ref="L5:L18">IF(OR(ROUND((I5-G5),2)&gt;0,ROUND((I5-G5),2)&lt;0),ROUND((I5-G5),2),"-")</f>
        <v>0.27</v>
      </c>
      <c r="M5" s="37">
        <f aca="true" t="shared" si="6" ref="M5:M18">IF(L5="-","-",ROUND((L5/G5)*100,1))</f>
        <v>1.2</v>
      </c>
    </row>
    <row r="6" spans="1:13" ht="15" customHeight="1">
      <c r="A6" s="14" t="s">
        <v>8</v>
      </c>
      <c r="B6" s="15" t="s">
        <v>9</v>
      </c>
      <c r="C6" s="10">
        <f aca="true" t="shared" si="7" ref="C6:I6">IF(C36="","",C36)</f>
        <v>19.83</v>
      </c>
      <c r="D6" s="10">
        <f t="shared" si="7"/>
        <v>19.03</v>
      </c>
      <c r="E6" s="10">
        <f t="shared" si="7"/>
        <v>19.22</v>
      </c>
      <c r="F6" s="10">
        <f t="shared" si="7"/>
        <v>19.35</v>
      </c>
      <c r="G6" s="10">
        <f t="shared" si="7"/>
        <v>19.86</v>
      </c>
      <c r="H6" s="10">
        <f t="shared" si="7"/>
        <v>20.76</v>
      </c>
      <c r="I6" s="10">
        <f t="shared" si="7"/>
        <v>20.66</v>
      </c>
      <c r="J6" s="43">
        <f t="shared" si="3"/>
        <v>-0.1</v>
      </c>
      <c r="K6" s="37">
        <f t="shared" si="4"/>
        <v>-0.5</v>
      </c>
      <c r="L6" s="43">
        <f t="shared" si="5"/>
        <v>0.8</v>
      </c>
      <c r="M6" s="37">
        <f t="shared" si="6"/>
        <v>4</v>
      </c>
    </row>
    <row r="7" spans="1:13" ht="27" customHeight="1">
      <c r="A7" s="8" t="s">
        <v>10</v>
      </c>
      <c r="B7" s="9" t="s">
        <v>11</v>
      </c>
      <c r="C7" s="10">
        <f aca="true" t="shared" si="8" ref="C7:I7">IF(C37="","",C37)</f>
        <v>16.5</v>
      </c>
      <c r="D7" s="10">
        <f t="shared" si="8"/>
        <v>16.76</v>
      </c>
      <c r="E7" s="11">
        <f t="shared" si="8"/>
        <v>16.99</v>
      </c>
      <c r="F7" s="12">
        <f t="shared" si="8"/>
        <v>17.29</v>
      </c>
      <c r="G7" s="12">
        <f t="shared" si="8"/>
        <v>17.64</v>
      </c>
      <c r="H7" s="12">
        <f t="shared" si="8"/>
        <v>18.52</v>
      </c>
      <c r="I7" s="13">
        <f t="shared" si="8"/>
        <v>18.08</v>
      </c>
      <c r="J7" s="43">
        <f t="shared" si="3"/>
        <v>-0.44</v>
      </c>
      <c r="K7" s="37">
        <f t="shared" si="4"/>
        <v>-2.4</v>
      </c>
      <c r="L7" s="43">
        <f t="shared" si="5"/>
        <v>0.44</v>
      </c>
      <c r="M7" s="37">
        <f t="shared" si="6"/>
        <v>2.5</v>
      </c>
    </row>
    <row r="8" spans="1:13" ht="15" customHeight="1">
      <c r="A8" s="8" t="s">
        <v>12</v>
      </c>
      <c r="B8" s="9" t="s">
        <v>13</v>
      </c>
      <c r="C8" s="10">
        <f aca="true" t="shared" si="9" ref="C8:I8">IF(C38="","",C38)</f>
        <v>20.21</v>
      </c>
      <c r="D8" s="10">
        <f t="shared" si="9"/>
        <v>20.13</v>
      </c>
      <c r="E8" s="11">
        <f t="shared" si="9"/>
        <v>20.27</v>
      </c>
      <c r="F8" s="12">
        <f t="shared" si="9"/>
        <v>20.62</v>
      </c>
      <c r="G8" s="12">
        <f t="shared" si="9"/>
        <v>21.3</v>
      </c>
      <c r="H8" s="12">
        <f t="shared" si="9"/>
        <v>22.23</v>
      </c>
      <c r="I8" s="13">
        <f t="shared" si="9"/>
        <v>22.54</v>
      </c>
      <c r="J8" s="43">
        <f t="shared" si="3"/>
        <v>0.31</v>
      </c>
      <c r="K8" s="37">
        <f t="shared" si="4"/>
        <v>1.4</v>
      </c>
      <c r="L8" s="43">
        <f t="shared" si="5"/>
        <v>1.24</v>
      </c>
      <c r="M8" s="37">
        <f t="shared" si="6"/>
        <v>5.8</v>
      </c>
    </row>
    <row r="9" spans="1:13" ht="15" customHeight="1">
      <c r="A9" s="8" t="s">
        <v>14</v>
      </c>
      <c r="B9" s="9" t="s">
        <v>15</v>
      </c>
      <c r="C9" s="10">
        <f aca="true" t="shared" si="10" ref="C9:I9">IF(C39="","",C39)</f>
        <v>12.03</v>
      </c>
      <c r="D9" s="10">
        <f t="shared" si="10"/>
        <v>11.88</v>
      </c>
      <c r="E9" s="11">
        <f t="shared" si="10"/>
        <v>12.07</v>
      </c>
      <c r="F9" s="12">
        <f t="shared" si="10"/>
        <v>12.43</v>
      </c>
      <c r="G9" s="12">
        <f t="shared" si="10"/>
        <v>12.55</v>
      </c>
      <c r="H9" s="12">
        <f t="shared" si="10"/>
        <v>12.81</v>
      </c>
      <c r="I9" s="13">
        <f t="shared" si="10"/>
        <v>12.89</v>
      </c>
      <c r="J9" s="43">
        <f t="shared" si="3"/>
        <v>0.08</v>
      </c>
      <c r="K9" s="37">
        <f t="shared" si="4"/>
        <v>0.6</v>
      </c>
      <c r="L9" s="43">
        <f t="shared" si="5"/>
        <v>0.34</v>
      </c>
      <c r="M9" s="37">
        <f t="shared" si="6"/>
        <v>2.7</v>
      </c>
    </row>
    <row r="10" spans="1:13" ht="15" customHeight="1">
      <c r="A10" s="8" t="s">
        <v>16</v>
      </c>
      <c r="B10" s="9" t="s">
        <v>17</v>
      </c>
      <c r="C10" s="10">
        <f aca="true" t="shared" si="11" ref="C10:I10">IF(C40="","",C40)</f>
        <v>28.2</v>
      </c>
      <c r="D10" s="10">
        <f t="shared" si="11"/>
        <v>27.99</v>
      </c>
      <c r="E10" s="11">
        <f t="shared" si="11"/>
        <v>29.3</v>
      </c>
      <c r="F10" s="12">
        <f t="shared" si="11"/>
        <v>28.96</v>
      </c>
      <c r="G10" s="12">
        <f t="shared" si="11"/>
        <v>29.76</v>
      </c>
      <c r="H10" s="12">
        <f t="shared" si="11"/>
        <v>32.04</v>
      </c>
      <c r="I10" s="13">
        <f t="shared" si="11"/>
        <v>31.09</v>
      </c>
      <c r="J10" s="43">
        <f t="shared" si="3"/>
        <v>-0.95</v>
      </c>
      <c r="K10" s="37">
        <f t="shared" si="4"/>
        <v>-3</v>
      </c>
      <c r="L10" s="43">
        <f t="shared" si="5"/>
        <v>1.33</v>
      </c>
      <c r="M10" s="37">
        <f t="shared" si="6"/>
        <v>4.5</v>
      </c>
    </row>
    <row r="11" spans="1:13" ht="15" customHeight="1">
      <c r="A11" s="14" t="s">
        <v>18</v>
      </c>
      <c r="B11" s="15" t="s">
        <v>19</v>
      </c>
      <c r="C11" s="10">
        <f aca="true" t="shared" si="12" ref="C11:I11">IF(C41="","",C41)</f>
        <v>27.98</v>
      </c>
      <c r="D11" s="10">
        <f t="shared" si="12"/>
        <v>27.03</v>
      </c>
      <c r="E11" s="11">
        <f t="shared" si="12"/>
        <v>27.93</v>
      </c>
      <c r="F11" s="12">
        <f t="shared" si="12"/>
        <v>28.26</v>
      </c>
      <c r="G11" s="12">
        <f t="shared" si="12"/>
        <v>29.28</v>
      </c>
      <c r="H11" s="12">
        <f t="shared" si="12"/>
        <v>31.68</v>
      </c>
      <c r="I11" s="13">
        <f t="shared" si="12"/>
        <v>30.05</v>
      </c>
      <c r="J11" s="43">
        <f t="shared" si="3"/>
        <v>-1.63</v>
      </c>
      <c r="K11" s="37">
        <f t="shared" si="4"/>
        <v>-5.1</v>
      </c>
      <c r="L11" s="43">
        <f t="shared" si="5"/>
        <v>0.77</v>
      </c>
      <c r="M11" s="37">
        <f t="shared" si="6"/>
        <v>2.6</v>
      </c>
    </row>
    <row r="12" spans="1:13" ht="27" customHeight="1">
      <c r="A12" s="14" t="s">
        <v>20</v>
      </c>
      <c r="B12" s="15" t="s">
        <v>21</v>
      </c>
      <c r="C12" s="10">
        <f aca="true" t="shared" si="13" ref="C12:I12">IF(C42="","",C42)</f>
        <v>24.87</v>
      </c>
      <c r="D12" s="10">
        <f t="shared" si="13"/>
        <v>23.76</v>
      </c>
      <c r="E12" s="11">
        <f t="shared" si="13"/>
        <v>24.58</v>
      </c>
      <c r="F12" s="12">
        <f t="shared" si="13"/>
        <v>24.81</v>
      </c>
      <c r="G12" s="12">
        <f t="shared" si="13"/>
        <v>25.93</v>
      </c>
      <c r="H12" s="12">
        <f t="shared" si="13"/>
        <v>27.06</v>
      </c>
      <c r="I12" s="13">
        <f t="shared" si="13"/>
        <v>26.62</v>
      </c>
      <c r="J12" s="43">
        <f t="shared" si="3"/>
        <v>-0.44</v>
      </c>
      <c r="K12" s="37">
        <f t="shared" si="4"/>
        <v>-1.6</v>
      </c>
      <c r="L12" s="43">
        <f t="shared" si="5"/>
        <v>0.69</v>
      </c>
      <c r="M12" s="37">
        <f t="shared" si="6"/>
        <v>2.7</v>
      </c>
    </row>
    <row r="13" spans="1:13" ht="15" customHeight="1">
      <c r="A13" s="14" t="s">
        <v>22</v>
      </c>
      <c r="B13" s="15" t="s">
        <v>23</v>
      </c>
      <c r="C13" s="10">
        <f aca="true" t="shared" si="14" ref="C13:I13">IF(C43="","",C43)</f>
        <v>16.29</v>
      </c>
      <c r="D13" s="10">
        <f t="shared" si="14"/>
        <v>15.93</v>
      </c>
      <c r="E13" s="11">
        <f t="shared" si="14"/>
        <v>16.7</v>
      </c>
      <c r="F13" s="12">
        <f t="shared" si="14"/>
        <v>17.08</v>
      </c>
      <c r="G13" s="12">
        <f t="shared" si="14"/>
        <v>17.5</v>
      </c>
      <c r="H13" s="12">
        <f t="shared" si="14"/>
        <v>17.67</v>
      </c>
      <c r="I13" s="13">
        <f t="shared" si="14"/>
        <v>18.21</v>
      </c>
      <c r="J13" s="43">
        <f t="shared" si="3"/>
        <v>0.54</v>
      </c>
      <c r="K13" s="37">
        <f t="shared" si="4"/>
        <v>3.1</v>
      </c>
      <c r="L13" s="43">
        <f t="shared" si="5"/>
        <v>0.71</v>
      </c>
      <c r="M13" s="37">
        <f t="shared" si="6"/>
        <v>4.1</v>
      </c>
    </row>
    <row r="14" spans="1:13" ht="15" customHeight="1">
      <c r="A14" s="14" t="s">
        <v>24</v>
      </c>
      <c r="B14" s="14" t="s">
        <v>25</v>
      </c>
      <c r="C14" s="10">
        <f aca="true" t="shared" si="15" ref="C14:I14">IF(C44="","",C44)</f>
        <v>25.25</v>
      </c>
      <c r="D14" s="10">
        <f t="shared" si="15"/>
        <v>25.29</v>
      </c>
      <c r="E14" s="11">
        <f t="shared" si="15"/>
        <v>25.23</v>
      </c>
      <c r="F14" s="12">
        <f t="shared" si="15"/>
        <v>25.09</v>
      </c>
      <c r="G14" s="12">
        <f t="shared" si="15"/>
        <v>25.64</v>
      </c>
      <c r="H14" s="12">
        <f t="shared" si="15"/>
        <v>26.27</v>
      </c>
      <c r="I14" s="13">
        <f t="shared" si="15"/>
        <v>25.74</v>
      </c>
      <c r="J14" s="43">
        <f t="shared" si="3"/>
        <v>-0.53</v>
      </c>
      <c r="K14" s="37">
        <f t="shared" si="4"/>
        <v>-2</v>
      </c>
      <c r="L14" s="43">
        <f t="shared" si="5"/>
        <v>0.1</v>
      </c>
      <c r="M14" s="37">
        <f t="shared" si="6"/>
        <v>0.4</v>
      </c>
    </row>
    <row r="15" spans="1:13" ht="15" customHeight="1">
      <c r="A15" s="14" t="s">
        <v>26</v>
      </c>
      <c r="B15" s="14" t="s">
        <v>27</v>
      </c>
      <c r="C15" s="10">
        <f aca="true" t="shared" si="16" ref="C15:I15">IF(C45="","",C45)</f>
        <v>34.98</v>
      </c>
      <c r="D15" s="10">
        <f t="shared" si="16"/>
        <v>32.97</v>
      </c>
      <c r="E15" s="11">
        <f t="shared" si="16"/>
        <v>34.31</v>
      </c>
      <c r="F15" s="12">
        <f t="shared" si="16"/>
        <v>33.79</v>
      </c>
      <c r="G15" s="12">
        <f t="shared" si="16"/>
        <v>34.92</v>
      </c>
      <c r="H15" s="12">
        <f t="shared" si="16"/>
        <v>35.64</v>
      </c>
      <c r="I15" s="13">
        <f t="shared" si="16"/>
        <v>35.9</v>
      </c>
      <c r="J15" s="43">
        <f t="shared" si="3"/>
        <v>0.26</v>
      </c>
      <c r="K15" s="37">
        <f t="shared" si="4"/>
        <v>0.7</v>
      </c>
      <c r="L15" s="43">
        <f t="shared" si="5"/>
        <v>0.98</v>
      </c>
      <c r="M15" s="37">
        <f t="shared" si="6"/>
        <v>2.8</v>
      </c>
    </row>
    <row r="16" spans="1:13" ht="15" customHeight="1">
      <c r="A16" s="14" t="s">
        <v>28</v>
      </c>
      <c r="B16" s="14" t="s">
        <v>29</v>
      </c>
      <c r="C16" s="10">
        <f aca="true" t="shared" si="17" ref="C16:I16">IF(C46="","",C46)</f>
        <v>22.84</v>
      </c>
      <c r="D16" s="10">
        <f t="shared" si="17"/>
        <v>22.18</v>
      </c>
      <c r="E16" s="11">
        <f t="shared" si="17"/>
        <v>21.96</v>
      </c>
      <c r="F16" s="12">
        <f t="shared" si="17"/>
        <v>22.05</v>
      </c>
      <c r="G16" s="12">
        <f t="shared" si="17"/>
        <v>22.63</v>
      </c>
      <c r="H16" s="12">
        <f t="shared" si="17"/>
        <v>22.74</v>
      </c>
      <c r="I16" s="13">
        <f t="shared" si="17"/>
        <v>22.78</v>
      </c>
      <c r="J16" s="43">
        <f t="shared" si="3"/>
        <v>0.04</v>
      </c>
      <c r="K16" s="37">
        <f t="shared" si="4"/>
        <v>0.2</v>
      </c>
      <c r="L16" s="43">
        <f t="shared" si="5"/>
        <v>0.15</v>
      </c>
      <c r="M16" s="37">
        <f t="shared" si="6"/>
        <v>0.7</v>
      </c>
    </row>
    <row r="17" spans="1:13" ht="27" customHeight="1">
      <c r="A17" s="8" t="s">
        <v>30</v>
      </c>
      <c r="B17" s="15" t="s">
        <v>31</v>
      </c>
      <c r="C17" s="10">
        <f aca="true" t="shared" si="18" ref="C17:I17">IF(C47="","",C47)</f>
        <v>15.97</v>
      </c>
      <c r="D17" s="10">
        <f t="shared" si="18"/>
        <v>16.24</v>
      </c>
      <c r="E17" s="11">
        <f t="shared" si="18"/>
        <v>16.68</v>
      </c>
      <c r="F17" s="12">
        <f t="shared" si="18"/>
        <v>16.67</v>
      </c>
      <c r="G17" s="12">
        <f t="shared" si="18"/>
        <v>16.33</v>
      </c>
      <c r="H17" s="12">
        <f t="shared" si="18"/>
        <v>16.92</v>
      </c>
      <c r="I17" s="13">
        <f t="shared" si="18"/>
        <v>17.12</v>
      </c>
      <c r="J17" s="43">
        <f t="shared" si="3"/>
        <v>0.2</v>
      </c>
      <c r="K17" s="37">
        <f t="shared" si="4"/>
        <v>1.2</v>
      </c>
      <c r="L17" s="43">
        <f t="shared" si="5"/>
        <v>0.79</v>
      </c>
      <c r="M17" s="37">
        <f t="shared" si="6"/>
        <v>4.8</v>
      </c>
    </row>
    <row r="18" spans="1:13" ht="15" customHeight="1">
      <c r="A18" s="18" t="s">
        <v>32</v>
      </c>
      <c r="B18" s="18"/>
      <c r="C18" s="27">
        <f aca="true" t="shared" si="19" ref="C18:I18">IF(C48="","",C48)</f>
        <v>21.53</v>
      </c>
      <c r="D18" s="27">
        <f t="shared" si="19"/>
        <v>21.2</v>
      </c>
      <c r="E18" s="27">
        <f t="shared" si="19"/>
        <v>21.5</v>
      </c>
      <c r="F18" s="27">
        <f t="shared" si="19"/>
        <v>21.56</v>
      </c>
      <c r="G18" s="27">
        <f t="shared" si="19"/>
        <v>22.16</v>
      </c>
      <c r="H18" s="27">
        <f t="shared" si="19"/>
        <v>22.94</v>
      </c>
      <c r="I18" s="19">
        <f t="shared" si="19"/>
        <v>22.62</v>
      </c>
      <c r="J18" s="44">
        <f t="shared" si="3"/>
        <v>-0.32</v>
      </c>
      <c r="K18" s="38">
        <f t="shared" si="4"/>
        <v>-1.4</v>
      </c>
      <c r="L18" s="44">
        <f t="shared" si="5"/>
        <v>0.46</v>
      </c>
      <c r="M18" s="38">
        <f t="shared" si="6"/>
        <v>2.1</v>
      </c>
    </row>
    <row r="19" spans="1:13" ht="15" customHeight="1">
      <c r="A19" s="52" t="s">
        <v>33</v>
      </c>
      <c r="B19" s="52"/>
      <c r="C19" s="20"/>
      <c r="D19" s="20"/>
      <c r="E19" s="20"/>
      <c r="F19" s="13"/>
      <c r="G19" s="13"/>
      <c r="H19" s="13"/>
      <c r="I19" s="17"/>
      <c r="J19" s="45"/>
      <c r="K19" s="40"/>
      <c r="L19" s="45"/>
      <c r="M19" s="39"/>
    </row>
    <row r="20" spans="1:13" ht="15" customHeight="1">
      <c r="A20" s="53" t="s">
        <v>34</v>
      </c>
      <c r="B20" s="53"/>
      <c r="C20" s="10">
        <f>IF(C49="","",C49)</f>
        <v>19.45</v>
      </c>
      <c r="D20" s="10">
        <f aca="true" t="shared" si="20" ref="D20:I20">IF(D49="","",D49)</f>
        <v>19.2</v>
      </c>
      <c r="E20" s="11">
        <f t="shared" si="20"/>
        <v>19.63</v>
      </c>
      <c r="F20" s="12">
        <f t="shared" si="20"/>
        <v>19.8</v>
      </c>
      <c r="G20" s="12">
        <f t="shared" si="20"/>
        <v>20.29</v>
      </c>
      <c r="H20" s="12">
        <f t="shared" si="20"/>
        <v>21.08</v>
      </c>
      <c r="I20" s="16">
        <f t="shared" si="20"/>
        <v>20.73</v>
      </c>
      <c r="J20" s="43">
        <f>IF(OR(ROUND((I20-H20),2)&gt;0,ROUND((I20-H20),2)&lt;0),ROUND((I20-H20),2),"-")</f>
        <v>-0.35</v>
      </c>
      <c r="K20" s="37">
        <f>IF(J20="-","-",ROUND((J20/H20)*100,1))</f>
        <v>-1.7</v>
      </c>
      <c r="L20" s="43">
        <f>IF(OR(ROUND((I20-G20),2)&gt;0,ROUND((I20-G20),2)&lt;0),ROUND((I20-G20),2),"-")</f>
        <v>0.44</v>
      </c>
      <c r="M20" s="37">
        <f>IF(L20="-","-",ROUND((L20/G20)*100,1))</f>
        <v>2.2</v>
      </c>
    </row>
    <row r="21" spans="1:13" ht="15" customHeight="1">
      <c r="A21" s="54" t="s">
        <v>35</v>
      </c>
      <c r="B21" s="54"/>
      <c r="C21" s="28">
        <f aca="true" t="shared" si="21" ref="C21:I21">IF(C50="","",C50)</f>
        <v>28.4</v>
      </c>
      <c r="D21" s="28">
        <f t="shared" si="21"/>
        <v>28</v>
      </c>
      <c r="E21" s="29">
        <f t="shared" si="21"/>
        <v>27.89</v>
      </c>
      <c r="F21" s="30">
        <f t="shared" si="21"/>
        <v>28.02</v>
      </c>
      <c r="G21" s="30">
        <f t="shared" si="21"/>
        <v>28.89</v>
      </c>
      <c r="H21" s="30">
        <f t="shared" si="21"/>
        <v>29.44</v>
      </c>
      <c r="I21" s="24">
        <f t="shared" si="21"/>
        <v>29.36</v>
      </c>
      <c r="J21" s="46">
        <f>IF(OR(ROUND((I21-H21),2)&gt;0,ROUND((I21-H21),2)&lt;0),ROUND((I21-H21),2),"-")</f>
        <v>-0.08</v>
      </c>
      <c r="K21" s="37">
        <f>IF(J21="-","-",ROUND((J21/H21)*100,1))</f>
        <v>-0.3</v>
      </c>
      <c r="L21" s="43">
        <f>IF(OR(ROUND((I21-G21),2)&gt;0,ROUND((I21-G21),2)&lt;0),ROUND((I21-G21),2),"-")</f>
        <v>0.47</v>
      </c>
      <c r="M21" s="37">
        <f>IF(L21="-","-",ROUND((L21/G21)*100,1))</f>
        <v>1.6</v>
      </c>
    </row>
    <row r="22" spans="1:13" ht="15" customHeight="1">
      <c r="A22" s="55" t="s">
        <v>36</v>
      </c>
      <c r="B22" s="55"/>
      <c r="C22" s="16"/>
      <c r="D22" s="16"/>
      <c r="E22" s="16"/>
      <c r="F22" s="17"/>
      <c r="G22" s="17"/>
      <c r="H22" s="17"/>
      <c r="I22" s="17"/>
      <c r="J22" s="43"/>
      <c r="K22" s="41"/>
      <c r="L22" s="47"/>
      <c r="M22" s="42"/>
    </row>
    <row r="23" spans="1:13" ht="15" customHeight="1">
      <c r="A23" s="58" t="s">
        <v>37</v>
      </c>
      <c r="B23" s="58"/>
      <c r="C23" s="11">
        <f>IF(C51="","",C51)</f>
        <v>17.8</v>
      </c>
      <c r="D23" s="11">
        <f aca="true" t="shared" si="22" ref="D23:I23">IF(D51="","",D51)</f>
        <v>17.24</v>
      </c>
      <c r="E23" s="11">
        <f t="shared" si="22"/>
        <v>17.69</v>
      </c>
      <c r="F23" s="12">
        <f t="shared" si="22"/>
        <v>17.88</v>
      </c>
      <c r="G23" s="12">
        <f t="shared" si="22"/>
        <v>18.33</v>
      </c>
      <c r="H23" s="12">
        <f t="shared" si="22"/>
        <v>19.07</v>
      </c>
      <c r="I23" s="25">
        <f t="shared" si="22"/>
        <v>18.88</v>
      </c>
      <c r="J23" s="43">
        <f>IF(OR(ROUND((I23-H23),2)&gt;0,ROUND((I23-H23),2)&lt;0),ROUND((I23-H23),2),"-")</f>
        <v>-0.19</v>
      </c>
      <c r="K23" s="37">
        <f>IF(J23="-","-",ROUND((J23/H23)*100,1))</f>
        <v>-1</v>
      </c>
      <c r="L23" s="43">
        <f>IF(OR(ROUND((I23-G23),2)&gt;0,ROUND((I23-G23),2)&lt;0),ROUND((I23-G23),2),"-")</f>
        <v>0.55</v>
      </c>
      <c r="M23" s="37">
        <f>IF(L23="-","-",ROUND((L23/G23)*100,1))</f>
        <v>3</v>
      </c>
    </row>
    <row r="24" spans="1:13" ht="15" customHeight="1">
      <c r="A24" s="57" t="s">
        <v>38</v>
      </c>
      <c r="B24" s="57"/>
      <c r="C24" s="11">
        <f aca="true" t="shared" si="23" ref="C24:I24">IF(C52="","",C52)</f>
        <v>19.16</v>
      </c>
      <c r="D24" s="11">
        <f t="shared" si="23"/>
        <v>19.11</v>
      </c>
      <c r="E24" s="11">
        <f t="shared" si="23"/>
        <v>19.65</v>
      </c>
      <c r="F24" s="12">
        <f t="shared" si="23"/>
        <v>19.45</v>
      </c>
      <c r="G24" s="12">
        <f t="shared" si="23"/>
        <v>20.01</v>
      </c>
      <c r="H24" s="12">
        <f t="shared" si="23"/>
        <v>21.09</v>
      </c>
      <c r="I24" s="25">
        <f t="shared" si="23"/>
        <v>20.39</v>
      </c>
      <c r="J24" s="43">
        <f>IF(OR(ROUND((I24-H24),2)&gt;0,ROUND((I24-H24),2)&lt;0),ROUND((I24-H24),2),"-")</f>
        <v>-0.7</v>
      </c>
      <c r="K24" s="37">
        <f>IF(J24="-","-",ROUND((J24/H24)*100,1))</f>
        <v>-3.3</v>
      </c>
      <c r="L24" s="43">
        <f>IF(OR(ROUND((I24-G24),2)&gt;0,ROUND((I24-G24),2)&lt;0),ROUND((I24-G24),2),"-")</f>
        <v>0.38</v>
      </c>
      <c r="M24" s="37">
        <f>IF(L24="-","-",ROUND((L24/G24)*100,1))</f>
        <v>1.9</v>
      </c>
    </row>
    <row r="25" spans="1:13" ht="15" customHeight="1">
      <c r="A25" s="61" t="s">
        <v>39</v>
      </c>
      <c r="B25" s="61"/>
      <c r="C25" s="29">
        <f aca="true" t="shared" si="24" ref="C25:I25">IF(C53="","",C53)</f>
        <v>25.01</v>
      </c>
      <c r="D25" s="29">
        <f t="shared" si="24"/>
        <v>24.7</v>
      </c>
      <c r="E25" s="29">
        <f t="shared" si="24"/>
        <v>24.74</v>
      </c>
      <c r="F25" s="30">
        <f t="shared" si="24"/>
        <v>24.86</v>
      </c>
      <c r="G25" s="30">
        <f t="shared" si="24"/>
        <v>25.45</v>
      </c>
      <c r="H25" s="30">
        <f t="shared" si="24"/>
        <v>26.15</v>
      </c>
      <c r="I25" s="23">
        <f t="shared" si="24"/>
        <v>25.88</v>
      </c>
      <c r="J25" s="43">
        <f>IF(OR(ROUND((I25-H25),2)&gt;0,ROUND((I25-H25),2)&lt;0),ROUND((I25-H25),2),"-")</f>
        <v>-0.27</v>
      </c>
      <c r="K25" s="37">
        <f>IF(J25="-","-",ROUND((J25/H25)*100,1))</f>
        <v>-1</v>
      </c>
      <c r="L25" s="43">
        <f>IF(OR(ROUND((I25-G25),2)&gt;0,ROUND((I25-G25),2)&lt;0),ROUND((I25-G25),2),"-")</f>
        <v>0.43</v>
      </c>
      <c r="M25" s="37">
        <f>IF(L25="-","-",ROUND((L25/G25)*100,1))</f>
        <v>1.7</v>
      </c>
    </row>
    <row r="26" spans="1:13" ht="15" customHeight="1">
      <c r="A26" s="63" t="s">
        <v>40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</row>
    <row r="27" spans="1:13" ht="15" customHeight="1">
      <c r="A27" s="62" t="s">
        <v>41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</row>
    <row r="28" spans="1:13" ht="15" customHeight="1">
      <c r="A28" s="56" t="s">
        <v>42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</row>
    <row r="29" ht="15" customHeight="1" hidden="1"/>
    <row r="30" spans="1:13" ht="15" customHeight="1" hidden="1">
      <c r="A30" s="18"/>
      <c r="B30" s="18"/>
      <c r="C30" s="31"/>
      <c r="D30" s="31"/>
      <c r="E30" s="32"/>
      <c r="F30" s="32"/>
      <c r="G30" s="32"/>
      <c r="H30" s="32"/>
      <c r="I30" s="32"/>
      <c r="J30" s="33"/>
      <c r="K30" s="22"/>
      <c r="L30" s="21"/>
      <c r="M30" s="22"/>
    </row>
    <row r="31" spans="1:13" ht="15" customHeight="1" hidden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</row>
    <row r="32" ht="15" customHeight="1" hidden="1"/>
    <row r="33" ht="15" customHeight="1" hidden="1"/>
    <row r="34" spans="2:12" ht="15" customHeight="1" hidden="1">
      <c r="B34" s="48" t="s">
        <v>43</v>
      </c>
      <c r="C34" s="48" t="s">
        <v>44</v>
      </c>
      <c r="D34" s="48" t="s">
        <v>45</v>
      </c>
      <c r="E34" s="48" t="s">
        <v>46</v>
      </c>
      <c r="F34" s="48" t="s">
        <v>47</v>
      </c>
      <c r="G34" s="48" t="s">
        <v>48</v>
      </c>
      <c r="H34" s="48" t="s">
        <v>49</v>
      </c>
      <c r="I34" s="48" t="s">
        <v>50</v>
      </c>
      <c r="J34" s="48" t="s">
        <v>51</v>
      </c>
      <c r="K34" s="48" t="s">
        <v>52</v>
      </c>
      <c r="L34" s="48" t="s">
        <v>53</v>
      </c>
    </row>
    <row r="35" spans="2:10" ht="15" customHeight="1" hidden="1">
      <c r="B35" s="48" t="s">
        <v>54</v>
      </c>
      <c r="C35" s="48">
        <v>21.48</v>
      </c>
      <c r="D35" s="48">
        <v>21.74</v>
      </c>
      <c r="E35" s="48">
        <v>21.67</v>
      </c>
      <c r="F35" s="48">
        <v>21.67</v>
      </c>
      <c r="G35" s="48">
        <v>22.36</v>
      </c>
      <c r="H35" s="48">
        <v>23.06</v>
      </c>
      <c r="I35" s="48">
        <v>22.63</v>
      </c>
      <c r="J35" s="48">
        <v>1</v>
      </c>
    </row>
    <row r="36" spans="2:10" ht="15" customHeight="1" hidden="1">
      <c r="B36" s="48" t="s">
        <v>8</v>
      </c>
      <c r="C36" s="48">
        <v>19.83</v>
      </c>
      <c r="D36" s="48">
        <v>19.03</v>
      </c>
      <c r="E36" s="48">
        <v>19.22</v>
      </c>
      <c r="F36" s="48">
        <v>19.35</v>
      </c>
      <c r="G36" s="48">
        <v>19.86</v>
      </c>
      <c r="H36" s="48">
        <v>20.76</v>
      </c>
      <c r="I36" s="48">
        <v>20.66</v>
      </c>
      <c r="J36" s="48">
        <v>5</v>
      </c>
    </row>
    <row r="37" spans="2:10" ht="15" customHeight="1" hidden="1">
      <c r="B37" s="48" t="s">
        <v>10</v>
      </c>
      <c r="C37" s="48">
        <v>16.5</v>
      </c>
      <c r="D37" s="48">
        <v>16.76</v>
      </c>
      <c r="E37" s="48">
        <v>16.99</v>
      </c>
      <c r="F37" s="48">
        <v>17.29</v>
      </c>
      <c r="G37" s="48">
        <v>17.64</v>
      </c>
      <c r="H37" s="48">
        <v>18.52</v>
      </c>
      <c r="I37" s="48">
        <v>18.08</v>
      </c>
      <c r="J37" s="48">
        <v>6</v>
      </c>
    </row>
    <row r="38" spans="2:10" ht="15" customHeight="1" hidden="1">
      <c r="B38" s="48" t="s">
        <v>12</v>
      </c>
      <c r="C38" s="48">
        <v>20.21</v>
      </c>
      <c r="D38" s="48">
        <v>20.13</v>
      </c>
      <c r="E38" s="48">
        <v>20.27</v>
      </c>
      <c r="F38" s="48">
        <v>20.62</v>
      </c>
      <c r="G38" s="48">
        <v>21.3</v>
      </c>
      <c r="H38" s="48">
        <v>22.23</v>
      </c>
      <c r="I38" s="48">
        <v>22.54</v>
      </c>
      <c r="J38" s="48">
        <v>7</v>
      </c>
    </row>
    <row r="39" spans="2:10" ht="15" customHeight="1" hidden="1">
      <c r="B39" s="48" t="s">
        <v>14</v>
      </c>
      <c r="C39" s="48">
        <v>12.03</v>
      </c>
      <c r="D39" s="48">
        <v>11.88</v>
      </c>
      <c r="E39" s="48">
        <v>12.07</v>
      </c>
      <c r="F39" s="48">
        <v>12.43</v>
      </c>
      <c r="G39" s="48">
        <v>12.55</v>
      </c>
      <c r="H39" s="48">
        <v>12.81</v>
      </c>
      <c r="I39" s="48">
        <v>12.89</v>
      </c>
      <c r="J39" s="48">
        <v>8</v>
      </c>
    </row>
    <row r="40" spans="2:10" ht="15" customHeight="1" hidden="1">
      <c r="B40" s="48" t="s">
        <v>16</v>
      </c>
      <c r="C40" s="48">
        <v>28.2</v>
      </c>
      <c r="D40" s="48">
        <v>27.99</v>
      </c>
      <c r="E40" s="48">
        <v>29.3</v>
      </c>
      <c r="F40" s="48">
        <v>28.96</v>
      </c>
      <c r="G40" s="48">
        <v>29.76</v>
      </c>
      <c r="H40" s="48">
        <v>32.04</v>
      </c>
      <c r="I40" s="48">
        <v>31.09</v>
      </c>
      <c r="J40" s="48">
        <v>9</v>
      </c>
    </row>
    <row r="41" spans="2:10" ht="15" customHeight="1" hidden="1">
      <c r="B41" s="48" t="s">
        <v>55</v>
      </c>
      <c r="C41" s="48">
        <v>27.98</v>
      </c>
      <c r="D41" s="48">
        <v>27.03</v>
      </c>
      <c r="E41" s="48">
        <v>27.93</v>
      </c>
      <c r="F41" s="48">
        <v>28.26</v>
      </c>
      <c r="G41" s="48">
        <v>29.28</v>
      </c>
      <c r="H41" s="48">
        <v>31.68</v>
      </c>
      <c r="I41" s="48">
        <v>30.05</v>
      </c>
      <c r="J41" s="48">
        <v>10</v>
      </c>
    </row>
    <row r="42" spans="2:10" ht="15" customHeight="1" hidden="1">
      <c r="B42" s="48" t="s">
        <v>20</v>
      </c>
      <c r="C42" s="48">
        <v>24.87</v>
      </c>
      <c r="D42" s="48">
        <v>23.76</v>
      </c>
      <c r="E42" s="48">
        <v>24.58</v>
      </c>
      <c r="F42" s="48">
        <v>24.81</v>
      </c>
      <c r="G42" s="48">
        <v>25.93</v>
      </c>
      <c r="H42" s="48">
        <v>27.06</v>
      </c>
      <c r="I42" s="48">
        <v>26.62</v>
      </c>
      <c r="J42" s="48">
        <v>11</v>
      </c>
    </row>
    <row r="43" spans="2:10" ht="15" customHeight="1" hidden="1">
      <c r="B43" s="48" t="s">
        <v>22</v>
      </c>
      <c r="C43" s="48">
        <v>16.29</v>
      </c>
      <c r="D43" s="48">
        <v>15.93</v>
      </c>
      <c r="E43" s="48">
        <v>16.7</v>
      </c>
      <c r="F43" s="48">
        <v>17.08</v>
      </c>
      <c r="G43" s="48">
        <v>17.5</v>
      </c>
      <c r="H43" s="48">
        <v>17.67</v>
      </c>
      <c r="I43" s="48">
        <v>18.21</v>
      </c>
      <c r="J43" s="48">
        <v>12</v>
      </c>
    </row>
    <row r="44" spans="2:10" ht="15" customHeight="1" hidden="1">
      <c r="B44" s="48" t="s">
        <v>24</v>
      </c>
      <c r="C44" s="48">
        <v>25.25</v>
      </c>
      <c r="D44" s="48">
        <v>25.29</v>
      </c>
      <c r="E44" s="48">
        <v>25.23</v>
      </c>
      <c r="F44" s="48">
        <v>25.09</v>
      </c>
      <c r="G44" s="48">
        <v>25.64</v>
      </c>
      <c r="H44" s="48">
        <v>26.27</v>
      </c>
      <c r="I44" s="48">
        <v>25.74</v>
      </c>
      <c r="J44" s="48">
        <v>13</v>
      </c>
    </row>
    <row r="45" spans="2:10" ht="15" customHeight="1" hidden="1">
      <c r="B45" s="48" t="s">
        <v>26</v>
      </c>
      <c r="C45" s="48">
        <v>34.98</v>
      </c>
      <c r="D45" s="48">
        <v>32.97</v>
      </c>
      <c r="E45" s="48">
        <v>34.31</v>
      </c>
      <c r="F45" s="48">
        <v>33.79</v>
      </c>
      <c r="G45" s="48">
        <v>34.92</v>
      </c>
      <c r="H45" s="48">
        <v>35.64</v>
      </c>
      <c r="I45" s="48">
        <v>35.9</v>
      </c>
      <c r="J45" s="48">
        <v>14</v>
      </c>
    </row>
    <row r="46" spans="2:10" ht="15" customHeight="1" hidden="1">
      <c r="B46" s="48" t="s">
        <v>28</v>
      </c>
      <c r="C46" s="48">
        <v>22.84</v>
      </c>
      <c r="D46" s="48">
        <v>22.18</v>
      </c>
      <c r="E46" s="48">
        <v>21.96</v>
      </c>
      <c r="F46" s="48">
        <v>22.05</v>
      </c>
      <c r="G46" s="48">
        <v>22.63</v>
      </c>
      <c r="H46" s="48">
        <v>22.74</v>
      </c>
      <c r="I46" s="48">
        <v>22.78</v>
      </c>
      <c r="J46" s="48">
        <v>15</v>
      </c>
    </row>
    <row r="47" spans="2:10" ht="15" customHeight="1" hidden="1">
      <c r="B47" s="48" t="s">
        <v>56</v>
      </c>
      <c r="C47" s="48">
        <v>15.97</v>
      </c>
      <c r="D47" s="48">
        <v>16.24</v>
      </c>
      <c r="E47" s="48">
        <v>16.68</v>
      </c>
      <c r="F47" s="48">
        <v>16.67</v>
      </c>
      <c r="G47" s="48">
        <v>16.33</v>
      </c>
      <c r="H47" s="48">
        <v>16.92</v>
      </c>
      <c r="I47" s="48">
        <v>17.12</v>
      </c>
      <c r="J47" s="48">
        <v>16</v>
      </c>
    </row>
    <row r="48" spans="2:10" ht="15" customHeight="1" hidden="1">
      <c r="B48" s="48" t="s">
        <v>57</v>
      </c>
      <c r="C48" s="48">
        <v>21.53</v>
      </c>
      <c r="D48" s="48">
        <v>21.2</v>
      </c>
      <c r="E48" s="48">
        <v>21.5</v>
      </c>
      <c r="F48" s="48">
        <v>21.56</v>
      </c>
      <c r="G48" s="48">
        <v>22.16</v>
      </c>
      <c r="H48" s="48">
        <v>22.94</v>
      </c>
      <c r="I48" s="48">
        <v>22.62</v>
      </c>
      <c r="J48" s="48">
        <v>17</v>
      </c>
    </row>
    <row r="49" spans="2:10" ht="15" customHeight="1" hidden="1">
      <c r="B49" s="48" t="s">
        <v>58</v>
      </c>
      <c r="C49" s="48">
        <v>19.45</v>
      </c>
      <c r="D49" s="48">
        <v>19.2</v>
      </c>
      <c r="E49" s="48">
        <v>19.63</v>
      </c>
      <c r="F49" s="48">
        <v>19.8</v>
      </c>
      <c r="G49" s="48">
        <v>20.29</v>
      </c>
      <c r="H49" s="48">
        <v>21.08</v>
      </c>
      <c r="I49" s="48">
        <v>20.73</v>
      </c>
      <c r="J49" s="48">
        <v>18</v>
      </c>
    </row>
    <row r="50" spans="2:10" ht="15" customHeight="1" hidden="1">
      <c r="B50" s="48" t="s">
        <v>59</v>
      </c>
      <c r="C50" s="48">
        <v>28.4</v>
      </c>
      <c r="D50" s="48">
        <v>28</v>
      </c>
      <c r="E50" s="48">
        <v>27.89</v>
      </c>
      <c r="F50" s="48">
        <v>28.02</v>
      </c>
      <c r="G50" s="48">
        <v>28.89</v>
      </c>
      <c r="H50" s="48">
        <v>29.44</v>
      </c>
      <c r="I50" s="48">
        <v>29.36</v>
      </c>
      <c r="J50" s="48">
        <v>19</v>
      </c>
    </row>
    <row r="51" spans="2:10" ht="15" customHeight="1" hidden="1">
      <c r="B51" s="48" t="s">
        <v>60</v>
      </c>
      <c r="C51" s="48">
        <v>17.8</v>
      </c>
      <c r="D51" s="48">
        <v>17.24</v>
      </c>
      <c r="E51" s="48">
        <v>17.69</v>
      </c>
      <c r="F51" s="48">
        <v>17.88</v>
      </c>
      <c r="G51" s="48">
        <v>18.33</v>
      </c>
      <c r="H51" s="48">
        <v>19.07</v>
      </c>
      <c r="I51" s="48">
        <v>18.88</v>
      </c>
      <c r="J51" s="48">
        <v>20</v>
      </c>
    </row>
    <row r="52" spans="2:10" ht="15" customHeight="1" hidden="1">
      <c r="B52" s="48" t="s">
        <v>61</v>
      </c>
      <c r="C52" s="48">
        <v>19.16</v>
      </c>
      <c r="D52" s="48">
        <v>19.11</v>
      </c>
      <c r="E52" s="48">
        <v>19.65</v>
      </c>
      <c r="F52" s="48">
        <v>19.45</v>
      </c>
      <c r="G52" s="48">
        <v>20.01</v>
      </c>
      <c r="H52" s="48">
        <v>21.09</v>
      </c>
      <c r="I52" s="48">
        <v>20.39</v>
      </c>
      <c r="J52" s="48">
        <v>21</v>
      </c>
    </row>
    <row r="53" spans="2:10" ht="15" customHeight="1" hidden="1">
      <c r="B53" s="48" t="s">
        <v>62</v>
      </c>
      <c r="C53" s="48">
        <v>25.01</v>
      </c>
      <c r="D53" s="48">
        <v>24.7</v>
      </c>
      <c r="E53" s="48">
        <v>24.74</v>
      </c>
      <c r="F53" s="48">
        <v>24.86</v>
      </c>
      <c r="G53" s="48">
        <v>25.45</v>
      </c>
      <c r="H53" s="48">
        <v>26.15</v>
      </c>
      <c r="I53" s="48">
        <v>25.88</v>
      </c>
      <c r="J53" s="48">
        <v>22</v>
      </c>
    </row>
    <row r="54" ht="15" customHeight="1" hidden="1"/>
    <row r="55" ht="15" customHeight="1" hidden="1"/>
    <row r="56" ht="15" customHeight="1" hidden="1"/>
    <row r="57" ht="15" customHeight="1" hidden="1"/>
    <row r="58" ht="15" customHeight="1" hidden="1"/>
    <row r="59" ht="15" customHeight="1" hidden="1"/>
    <row r="60" ht="15" customHeight="1" hidden="1"/>
    <row r="61" ht="15" customHeight="1" hidden="1"/>
    <row r="62" ht="15" customHeight="1" hidden="1"/>
    <row r="63" ht="15" customHeight="1" hidden="1"/>
    <row r="64" ht="15" customHeight="1" hidden="1"/>
    <row r="65" ht="15" customHeight="1" hidden="1"/>
    <row r="66" ht="15" customHeight="1" hidden="1"/>
    <row r="67" ht="15" customHeight="1" hidden="1"/>
    <row r="68" ht="15" customHeight="1" hidden="1"/>
    <row r="69" ht="15" customHeight="1" hidden="1"/>
    <row r="70" ht="15" customHeight="1" hidden="1"/>
    <row r="71" ht="15" customHeight="1" hidden="1"/>
    <row r="72" ht="15" customHeight="1" hidden="1"/>
    <row r="73" ht="15" customHeight="1" hidden="1"/>
  </sheetData>
  <sheetProtection password="9C5D" sheet="1"/>
  <mergeCells count="14">
    <mergeCell ref="A22:B22"/>
    <mergeCell ref="A28:M28"/>
    <mergeCell ref="A24:B24"/>
    <mergeCell ref="A23:B23"/>
    <mergeCell ref="A2:B3"/>
    <mergeCell ref="A25:B25"/>
    <mergeCell ref="A27:M27"/>
    <mergeCell ref="A26:M26"/>
    <mergeCell ref="A1:M1"/>
    <mergeCell ref="J2:K3"/>
    <mergeCell ref="L2:M3"/>
    <mergeCell ref="A19:B19"/>
    <mergeCell ref="A20:B20"/>
    <mergeCell ref="A21:B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O'Mahony</dc:creator>
  <cp:keywords/>
  <dc:description/>
  <cp:lastModifiedBy>Gerard Brett</cp:lastModifiedBy>
  <cp:lastPrinted>2014-02-18T13:05:58Z</cp:lastPrinted>
  <dcterms:created xsi:type="dcterms:W3CDTF">2013-09-20T11:20:48Z</dcterms:created>
  <dcterms:modified xsi:type="dcterms:W3CDTF">2018-11-21T15:07:51Z</dcterms:modified>
  <cp:category/>
  <cp:version/>
  <cp:contentType/>
  <cp:contentStatus/>
</cp:coreProperties>
</file>