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BS Releases\INTSS (International Sourcing Survey)\TABLES\"/>
    </mc:Choice>
  </mc:AlternateContent>
  <xr:revisionPtr revIDLastSave="0" documentId="13_ncr:1_{95E4BAEB-2991-4B9E-A1E8-2507F0A2795C}" xr6:coauthVersionLast="46" xr6:coauthVersionMax="46" xr10:uidLastSave="{00000000-0000-0000-0000-000000000000}"/>
  <bookViews>
    <workbookView xWindow="1170" yWindow="1170" windowWidth="21600" windowHeight="11385" firstSheet="4" activeTab="4" xr2:uid="{00000000-000D-0000-FFFF-FFFF00000000}"/>
  </bookViews>
  <sheets>
    <sheet name="Bus Demog" sheetId="1" state="hidden" r:id="rId1"/>
    <sheet name="Bus Surveys" sheetId="3" state="hidden" r:id="rId2"/>
    <sheet name="Financial Sector" sheetId="4" state="hidden" r:id="rId3"/>
    <sheet name="Table 2.1" sheetId="2" state="hidden" r:id="rId4"/>
    <sheet name="P-INTSS2018-2020TBL3.1" sheetId="17" r:id="rId5"/>
    <sheet name="Figure 2.4 old" sheetId="8" state="hidden" r:id="rId6"/>
    <sheet name="Figure 2.7 old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1" l="1"/>
  <c r="P35" i="11"/>
  <c r="Q35" i="11"/>
  <c r="R35" i="11"/>
  <c r="S35" i="11"/>
  <c r="M6" i="11" s="1"/>
  <c r="N35" i="11"/>
  <c r="O5" i="8" l="1"/>
  <c r="O6" i="8"/>
  <c r="O7" i="8"/>
  <c r="O8" i="8"/>
  <c r="O9" i="8"/>
  <c r="O4" i="8"/>
  <c r="G18" i="2"/>
  <c r="F24" i="2" l="1"/>
  <c r="F23" i="2"/>
  <c r="H9" i="2" l="1"/>
  <c r="H10" i="2"/>
  <c r="H8" i="2"/>
  <c r="H24" i="2"/>
  <c r="H11" i="2" l="1"/>
  <c r="G15" i="2"/>
  <c r="G16" i="2"/>
  <c r="G19" i="2"/>
  <c r="G21" i="2" s="1"/>
  <c r="G14" i="2"/>
  <c r="H23" i="2"/>
  <c r="G27" i="2"/>
  <c r="C23" i="2"/>
  <c r="D24" i="2"/>
  <c r="E24" i="2"/>
  <c r="C24" i="2"/>
  <c r="D23" i="2"/>
  <c r="E23" i="2"/>
  <c r="D18" i="2"/>
  <c r="E18" i="2"/>
  <c r="F18" i="2"/>
  <c r="D19" i="2"/>
  <c r="E19" i="2"/>
  <c r="F19" i="2"/>
  <c r="C19" i="2"/>
  <c r="C18" i="2"/>
  <c r="C15" i="2"/>
  <c r="D15" i="2"/>
  <c r="E15" i="2"/>
  <c r="F15" i="2"/>
  <c r="C16" i="2"/>
  <c r="D16" i="2"/>
  <c r="E16" i="2"/>
  <c r="F16" i="2"/>
  <c r="D14" i="2"/>
  <c r="E14" i="2"/>
  <c r="F14" i="2"/>
  <c r="C14" i="2"/>
  <c r="G11" i="2"/>
  <c r="F11" i="2"/>
  <c r="E11" i="2"/>
  <c r="D11" i="2"/>
  <c r="C11" i="2"/>
  <c r="C13" i="1"/>
  <c r="D13" i="1"/>
  <c r="E13" i="1"/>
  <c r="F13" i="1"/>
  <c r="G13" i="1"/>
  <c r="C14" i="1"/>
  <c r="D14" i="1"/>
  <c r="E14" i="1"/>
  <c r="F14" i="1"/>
  <c r="G14" i="1"/>
  <c r="G12" i="1"/>
  <c r="F12" i="1"/>
  <c r="E12" i="1"/>
  <c r="D12" i="1"/>
  <c r="C12" i="1"/>
  <c r="H12" i="1" l="1"/>
  <c r="G26" i="2"/>
  <c r="H13" i="1"/>
  <c r="H14" i="1"/>
  <c r="H14" i="2"/>
  <c r="F26" i="2"/>
  <c r="H16" i="2"/>
  <c r="H15" i="2"/>
  <c r="D27" i="2"/>
  <c r="F27" i="2"/>
  <c r="D26" i="2"/>
  <c r="H18" i="2"/>
  <c r="F21" i="2"/>
  <c r="H19" i="2"/>
  <c r="E27" i="2"/>
  <c r="E26" i="2"/>
  <c r="C21" i="2"/>
  <c r="E21" i="2"/>
  <c r="D21" i="2"/>
  <c r="C27" i="2"/>
  <c r="H26" i="2"/>
  <c r="C26" i="2"/>
  <c r="H21" i="2" l="1"/>
  <c r="H27" i="2"/>
</calcChain>
</file>

<file path=xl/sharedStrings.xml><?xml version="1.0" encoding="utf-8"?>
<sst xmlns="http://schemas.openxmlformats.org/spreadsheetml/2006/main" count="130" uniqueCount="76">
  <si>
    <t>Total Business Economy</t>
  </si>
  <si>
    <t>Construction</t>
  </si>
  <si>
    <t>Business Demography</t>
  </si>
  <si>
    <t>Active enterprises (number)</t>
  </si>
  <si>
    <t>Persons engaged (number)</t>
  </si>
  <si>
    <t>Employees (number)</t>
  </si>
  <si>
    <t>Average persons engaged per enterprise</t>
  </si>
  <si>
    <t>Business Operations</t>
  </si>
  <si>
    <t>Turnover (€millions)</t>
  </si>
  <si>
    <t>Production value (€millions)</t>
  </si>
  <si>
    <t>Gross value added (€millions)</t>
  </si>
  <si>
    <t>of which</t>
  </si>
  <si>
    <t xml:space="preserve">   Gross operating suplus (€millions)</t>
  </si>
  <si>
    <t xml:space="preserve">   Personnel costs (€millions)</t>
  </si>
  <si>
    <t>Personnel costs as % of GVA</t>
  </si>
  <si>
    <t>n/a</t>
  </si>
  <si>
    <t>GVA as % of Turnover</t>
  </si>
  <si>
    <t>GOS as % of Turnover</t>
  </si>
  <si>
    <t>Industry</t>
  </si>
  <si>
    <t>Distribution</t>
  </si>
  <si>
    <t>Services</t>
  </si>
  <si>
    <t>Financial &amp; Insurance</t>
  </si>
  <si>
    <t xml:space="preserve"> </t>
  </si>
  <si>
    <t>Active Enterprises (Number)</t>
  </si>
  <si>
    <t>Persons Engaged (Number)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</si>
  <si>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</si>
  <si>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</si>
  <si>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</si>
  <si>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</si>
  <si>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</si>
  <si>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</si>
  <si>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FROM STATBANK</t>
  </si>
  <si>
    <t>FOR TABLE 2.1</t>
  </si>
  <si>
    <t>Employees (Number)</t>
  </si>
  <si>
    <t>Financial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</si>
  <si>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</si>
  <si>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</si>
  <si>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</si>
  <si>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</si>
  <si>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</si>
  <si>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Turnover per person engaged (units)</t>
  </si>
  <si>
    <t>GVA per person engaged (units)</t>
  </si>
  <si>
    <t>gva_to</t>
  </si>
  <si>
    <t>gos_to</t>
  </si>
  <si>
    <t>Total</t>
  </si>
  <si>
    <t>FROM SAS</t>
  </si>
  <si>
    <t>Insurance</t>
  </si>
  <si>
    <t>Banks</t>
  </si>
  <si>
    <t>Turnover</t>
  </si>
  <si>
    <t>Production Value</t>
  </si>
  <si>
    <t>GVA</t>
  </si>
  <si>
    <t>Personnel costs</t>
  </si>
  <si>
    <t>GOS</t>
  </si>
  <si>
    <t>Turnover per person engaged (€uros)</t>
  </si>
  <si>
    <t>GVA per person engaged (€uros)</t>
  </si>
  <si>
    <t>Table 2.1 Main Indicators for all business sectors, 2011</t>
  </si>
  <si>
    <t>Total Business                                        Economy</t>
  </si>
  <si>
    <t>Not important</t>
  </si>
  <si>
    <t>Very important</t>
  </si>
  <si>
    <t>Reduction of labour costs</t>
  </si>
  <si>
    <t>Reduction of costs other than labour costs</t>
  </si>
  <si>
    <t>Access to new markets</t>
  </si>
  <si>
    <t>Lack of qualified labour in Ireland</t>
  </si>
  <si>
    <t>Access to specialised knowledge/technologies</t>
  </si>
  <si>
    <t>Improved quality or introduction of new products</t>
  </si>
  <si>
    <t>Focus on core business</t>
  </si>
  <si>
    <t>Reduced delivery times</t>
  </si>
  <si>
    <t>Strategic decisions taken by the group head</t>
  </si>
  <si>
    <t>Favourable regulation abroad affecting the enterprise, e.g. less environmental regulation, favourable tax regime</t>
  </si>
  <si>
    <t>Brexit related effects</t>
  </si>
  <si>
    <t>Percentage of sourcing enterprises</t>
  </si>
  <si>
    <t>Not applicable / do not know</t>
  </si>
  <si>
    <t>Moderately important</t>
  </si>
  <si>
    <t>COVID-19 related effects</t>
  </si>
  <si>
    <t>%</t>
  </si>
  <si>
    <t>Table 3.1 Motivating factors for decision(s) to engage in international sourcing,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</si>
</sst>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6" fontId="0" fillId="0" borderId="0" xfId="0" applyNumberFormat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0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166" fontId="1" fillId="0" borderId="0" xfId="0" applyNumberFormat="1" applyFont="1"/>
    <xf numFmtId="166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3" fillId="0" borderId="0" xfId="0" applyFont="1" applyAlignment="1">
      <alignment wrapText="1"/>
    </xf>
    <xf numFmtId="166" fontId="3" fillId="0" borderId="0" xfId="0" applyNumberFormat="1" applyFont="1" applyAlignment="1"/>
    <xf numFmtId="166" fontId="3" fillId="0" borderId="1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7FF"/>
      <color rgb="FFFFBC85"/>
      <color rgb="FFFF5389"/>
      <color rgb="FFBFFFED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86B-4860-9112-8712BE6FCEC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86B-4860-9112-8712BE6FCEC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86B-4860-9112-8712BE6FCEC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86B-4860-9112-8712BE6FCEC7}"/>
              </c:ext>
            </c:extLst>
          </c:dPt>
          <c:dPt>
            <c:idx val="4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9-786B-4860-9112-8712BE6FC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2.4 old'!$M$4:$M$8</c:f>
              <c:strCache>
                <c:ptCount val="5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  <c:pt idx="4">
                  <c:v>Financial &amp; Insurance</c:v>
                </c:pt>
              </c:strCache>
            </c:strRef>
          </c:cat>
          <c:val>
            <c:numRef>
              <c:f>'Figure 2.4 old'!$O$4:$O$8</c:f>
              <c:numCache>
                <c:formatCode>0.0%</c:formatCode>
                <c:ptCount val="5"/>
                <c:pt idx="0">
                  <c:v>0.29809068008738332</c:v>
                </c:pt>
                <c:pt idx="1">
                  <c:v>2.4728519819181324E-2</c:v>
                </c:pt>
                <c:pt idx="2">
                  <c:v>0.27331172640425133</c:v>
                </c:pt>
                <c:pt idx="3">
                  <c:v>0.26954776750519599</c:v>
                </c:pt>
                <c:pt idx="4">
                  <c:v>0.13432130618398805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B-4860-9112-8712BE6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n-IE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2.7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</a:t>
            </a: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Personnel costs as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a percentage </a:t>
            </a:r>
          </a:p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of GVA by sector,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437239671282338"/>
          <c:y val="0.14629410215903157"/>
          <c:w val="0.58848559045367554"/>
          <c:h val="0.7341278304370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2.7 old'!$M$5</c:f>
              <c:strCache>
                <c:ptCount val="1"/>
                <c:pt idx="0">
                  <c:v>Personnel costs as % of GVA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FFBB"/>
              </a:solidFill>
            </c:spPr>
            <c:extLst>
              <c:ext xmlns:c16="http://schemas.microsoft.com/office/drawing/2014/chart" uri="{C3380CC4-5D6E-409C-BE32-E72D297353CC}">
                <c16:uniqueId val="{00000001-61C2-4739-8A01-B9D3F37B70BB}"/>
              </c:ext>
            </c:extLst>
          </c:dPt>
          <c:dPt>
            <c:idx val="1"/>
            <c:invertIfNegative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3-61C2-4739-8A01-B9D3F37B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5-61C2-4739-8A01-B9D3F37B70BB}"/>
              </c:ext>
            </c:extLst>
          </c:dPt>
          <c:dPt>
            <c:idx val="3"/>
            <c:invertIfNegative val="0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1C2-4739-8A01-B9D3F37B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9-61C2-4739-8A01-B9D3F37B70BB}"/>
              </c:ext>
            </c:extLst>
          </c:dPt>
          <c:dPt>
            <c:idx val="5"/>
            <c:invertIfNegative val="0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B-61C2-4739-8A01-B9D3F37B7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2.7 old'!$L$6:$L$11</c:f>
              <c:strCache>
                <c:ptCount val="6"/>
                <c:pt idx="0">
                  <c:v>Total Business                                        Economy</c:v>
                </c:pt>
                <c:pt idx="1">
                  <c:v>Industry</c:v>
                </c:pt>
                <c:pt idx="2">
                  <c:v>Financial &amp; Insurance</c:v>
                </c:pt>
                <c:pt idx="3">
                  <c:v>Services</c:v>
                </c:pt>
                <c:pt idx="4">
                  <c:v>Construction</c:v>
                </c:pt>
                <c:pt idx="5">
                  <c:v>Distribution</c:v>
                </c:pt>
              </c:strCache>
            </c:strRef>
          </c:cat>
          <c:val>
            <c:numRef>
              <c:f>'Figure 2.7 old'!$M$6:$M$11</c:f>
              <c:numCache>
                <c:formatCode>0.0</c:formatCode>
                <c:ptCount val="6"/>
                <c:pt idx="0">
                  <c:v>42.088318295639731</c:v>
                </c:pt>
                <c:pt idx="1">
                  <c:v>25.618962578131345</c:v>
                </c:pt>
                <c:pt idx="2">
                  <c:v>33.003708281829418</c:v>
                </c:pt>
                <c:pt idx="3">
                  <c:v>53.636981645139358</c:v>
                </c:pt>
                <c:pt idx="4">
                  <c:v>58.548914659530183</c:v>
                </c:pt>
                <c:pt idx="5">
                  <c:v>59.602823777792437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C2-4739-8A01-B9D3F37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2176"/>
        <c:axId val="154968064"/>
      </c:barChart>
      <c:catAx>
        <c:axId val="154962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8064"/>
        <c:crosses val="autoZero"/>
        <c:auto val="1"/>
        <c:lblAlgn val="ctr"/>
        <c:lblOffset val="100"/>
        <c:noMultiLvlLbl val="0"/>
      </c:catAx>
      <c:valAx>
        <c:axId val="154968064"/>
        <c:scaling>
          <c:orientation val="minMax"/>
          <c:max val="6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21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3067200</xdr:colOff>
      <xdr:row>16</xdr:row>
      <xdr:rowOff>1200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7200" cy="3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2.4  Total</a:t>
          </a:r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turnover in the business</a:t>
          </a:r>
        </a:p>
        <a:p xmlns:a="http://schemas.openxmlformats.org/drawingml/2006/main"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economy by sector, 2011</a:t>
          </a:r>
          <a:endParaRPr lang="en-US" sz="1000" b="1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238500</xdr:colOff>
      <xdr:row>15</xdr:row>
      <xdr:rowOff>180900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14"/>
  <sheetViews>
    <sheetView workbookViewId="0">
      <selection activeCell="I19" sqref="I19"/>
    </sheetView>
  </sheetViews>
  <sheetFormatPr defaultRowHeight="15" x14ac:dyDescent="0.25"/>
  <cols>
    <col min="2" max="2" width="26.7109375" bestFit="1" customWidth="1"/>
    <col min="3" max="8" width="23.140625" customWidth="1"/>
    <col min="9" max="9" width="26.7109375" bestFit="1" customWidth="1"/>
    <col min="10" max="10" width="8.28515625" bestFit="1" customWidth="1"/>
    <col min="11" max="11" width="12.28515625" bestFit="1" customWidth="1"/>
    <col min="12" max="12" width="11.5703125" bestFit="1" customWidth="1"/>
    <col min="13" max="13" width="8.28515625" bestFit="1" customWidth="1"/>
    <col min="14" max="14" width="20" bestFit="1" customWidth="1"/>
    <col min="15" max="15" width="22.42578125" bestFit="1" customWidth="1"/>
  </cols>
  <sheetData>
    <row r="3" spans="2:8" x14ac:dyDescent="0.25">
      <c r="B3" s="2" t="s">
        <v>31</v>
      </c>
      <c r="D3" t="s">
        <v>22</v>
      </c>
      <c r="E3" t="s">
        <v>22</v>
      </c>
      <c r="F3" t="s">
        <v>22</v>
      </c>
      <c r="G3" t="s">
        <v>22</v>
      </c>
      <c r="H3" t="s">
        <v>22</v>
      </c>
    </row>
    <row r="4" spans="2:8" x14ac:dyDescent="0.25">
      <c r="B4" t="s">
        <v>22</v>
      </c>
      <c r="C4">
        <v>2011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</row>
    <row r="5" spans="2:8" x14ac:dyDescent="0.25">
      <c r="B5" t="s">
        <v>22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25</v>
      </c>
    </row>
    <row r="6" spans="2:8" x14ac:dyDescent="0.25">
      <c r="B6" t="s">
        <v>23</v>
      </c>
      <c r="C6" s="1">
        <v>13822</v>
      </c>
      <c r="D6" s="1">
        <v>36747</v>
      </c>
      <c r="E6" s="1">
        <v>138486</v>
      </c>
      <c r="F6" s="1">
        <v>42966</v>
      </c>
      <c r="G6" s="1">
        <v>5454</v>
      </c>
      <c r="H6" s="1">
        <v>189055</v>
      </c>
    </row>
    <row r="7" spans="2:8" x14ac:dyDescent="0.25">
      <c r="B7" t="s">
        <v>24</v>
      </c>
      <c r="C7" s="1">
        <v>202512</v>
      </c>
      <c r="D7" s="1">
        <v>85306</v>
      </c>
      <c r="E7" s="1">
        <v>935229</v>
      </c>
      <c r="F7" s="1">
        <v>326303</v>
      </c>
      <c r="G7" s="1">
        <v>94328</v>
      </c>
      <c r="H7" s="1">
        <v>1223047</v>
      </c>
    </row>
    <row r="8" spans="2:8" x14ac:dyDescent="0.25">
      <c r="B8" t="s">
        <v>33</v>
      </c>
      <c r="C8" s="1">
        <v>197510</v>
      </c>
      <c r="D8" s="1">
        <v>62560</v>
      </c>
      <c r="E8" s="1">
        <v>858609</v>
      </c>
      <c r="F8" s="1">
        <v>304815</v>
      </c>
      <c r="G8" s="1">
        <v>93380</v>
      </c>
      <c r="H8" s="1">
        <v>1118679</v>
      </c>
    </row>
    <row r="10" spans="2:8" x14ac:dyDescent="0.25">
      <c r="B10" s="2" t="s">
        <v>32</v>
      </c>
    </row>
    <row r="11" spans="2:8" x14ac:dyDescent="0.25">
      <c r="C11" t="s">
        <v>18</v>
      </c>
      <c r="D11" t="s">
        <v>1</v>
      </c>
      <c r="E11" t="s">
        <v>19</v>
      </c>
      <c r="F11" t="s">
        <v>20</v>
      </c>
      <c r="G11" t="s">
        <v>34</v>
      </c>
    </row>
    <row r="12" spans="2:8" x14ac:dyDescent="0.25">
      <c r="B12" t="s">
        <v>23</v>
      </c>
      <c r="C12" s="1">
        <f>C6</f>
        <v>13822</v>
      </c>
      <c r="D12" s="1">
        <f>D6</f>
        <v>36747</v>
      </c>
      <c r="E12" s="1">
        <f>F6</f>
        <v>42966</v>
      </c>
      <c r="F12" s="1">
        <f>E6-F6-G6</f>
        <v>90066</v>
      </c>
      <c r="G12" s="1">
        <f>G6</f>
        <v>5454</v>
      </c>
      <c r="H12" s="1">
        <f>SUM(C12:G12)</f>
        <v>189055</v>
      </c>
    </row>
    <row r="13" spans="2:8" x14ac:dyDescent="0.25">
      <c r="B13" t="s">
        <v>24</v>
      </c>
      <c r="C13" s="1">
        <f t="shared" ref="C13:D13" si="0">C7</f>
        <v>202512</v>
      </c>
      <c r="D13" s="1">
        <f t="shared" si="0"/>
        <v>85306</v>
      </c>
      <c r="E13" s="1">
        <f t="shared" ref="E13:E14" si="1">F7</f>
        <v>326303</v>
      </c>
      <c r="F13" s="1">
        <f t="shared" ref="F13:F14" si="2">E7-F7-G7</f>
        <v>514598</v>
      </c>
      <c r="G13" s="1">
        <f t="shared" ref="G13:G14" si="3">G7</f>
        <v>94328</v>
      </c>
      <c r="H13" s="1">
        <f t="shared" ref="H13:H14" si="4">SUM(C13:G13)</f>
        <v>1223047</v>
      </c>
    </row>
    <row r="14" spans="2:8" x14ac:dyDescent="0.25">
      <c r="B14" t="s">
        <v>33</v>
      </c>
      <c r="C14" s="1">
        <f t="shared" ref="C14:D14" si="5">C8</f>
        <v>197510</v>
      </c>
      <c r="D14" s="1">
        <f t="shared" si="5"/>
        <v>62560</v>
      </c>
      <c r="E14" s="1">
        <f t="shared" si="1"/>
        <v>304815</v>
      </c>
      <c r="F14" s="1">
        <f t="shared" si="2"/>
        <v>460414</v>
      </c>
      <c r="G14" s="1">
        <f t="shared" si="3"/>
        <v>93380</v>
      </c>
      <c r="H14" s="1">
        <f t="shared" si="4"/>
        <v>1118679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3"/>
  <sheetViews>
    <sheetView workbookViewId="0">
      <selection activeCell="I19" sqref="I19"/>
    </sheetView>
  </sheetViews>
  <sheetFormatPr defaultRowHeight="15" x14ac:dyDescent="0.25"/>
  <cols>
    <col min="1" max="1" width="37.42578125" bestFit="1" customWidth="1"/>
    <col min="2" max="2" width="18.28515625" bestFit="1" customWidth="1"/>
    <col min="3" max="3" width="25.5703125" bestFit="1" customWidth="1"/>
    <col min="4" max="4" width="26.7109375" bestFit="1" customWidth="1"/>
    <col min="5" max="5" width="30.7109375" bestFit="1" customWidth="1"/>
    <col min="6" max="6" width="27.28515625" bestFit="1" customWidth="1"/>
    <col min="7" max="7" width="22.7109375" bestFit="1" customWidth="1"/>
    <col min="8" max="8" width="17.28515625" bestFit="1" customWidth="1"/>
    <col min="9" max="9" width="26.28515625" bestFit="1" customWidth="1"/>
    <col min="10" max="10" width="34.140625" bestFit="1" customWidth="1"/>
    <col min="11" max="11" width="28.7109375" bestFit="1" customWidth="1"/>
    <col min="12" max="12" width="29.85546875" bestFit="1" customWidth="1"/>
    <col min="13" max="13" width="24.42578125" bestFit="1" customWidth="1"/>
    <col min="14" max="15" width="6.85546875" bestFit="1" customWidth="1"/>
    <col min="16" max="16" width="11.42578125" bestFit="1" customWidth="1"/>
  </cols>
  <sheetData>
    <row r="2" spans="1:6" x14ac:dyDescent="0.25">
      <c r="A2" s="2" t="s">
        <v>45</v>
      </c>
    </row>
    <row r="3" spans="1:6" s="2" customFormat="1" x14ac:dyDescent="0.25">
      <c r="B3" s="2" t="s">
        <v>18</v>
      </c>
      <c r="C3" s="2" t="s">
        <v>1</v>
      </c>
      <c r="D3" s="2" t="s">
        <v>19</v>
      </c>
      <c r="E3" s="2" t="s">
        <v>20</v>
      </c>
      <c r="F3" s="2" t="s">
        <v>44</v>
      </c>
    </row>
    <row r="4" spans="1:6" s="4" customFormat="1" x14ac:dyDescent="0.25">
      <c r="A4" s="4" t="s">
        <v>35</v>
      </c>
      <c r="B4" s="5">
        <v>112300</v>
      </c>
      <c r="C4" s="5">
        <v>9316</v>
      </c>
      <c r="D4" s="5">
        <v>102965</v>
      </c>
      <c r="E4" s="5">
        <v>101547</v>
      </c>
      <c r="F4" s="5">
        <v>326128</v>
      </c>
    </row>
    <row r="5" spans="1:6" s="4" customFormat="1" x14ac:dyDescent="0.25">
      <c r="A5" s="4" t="s">
        <v>36</v>
      </c>
      <c r="B5" s="5">
        <v>105950</v>
      </c>
      <c r="C5" s="5">
        <v>8501</v>
      </c>
      <c r="D5" s="5">
        <v>29852</v>
      </c>
      <c r="E5" s="5">
        <v>81959</v>
      </c>
      <c r="F5" s="5">
        <v>226262</v>
      </c>
    </row>
    <row r="6" spans="1:6" s="4" customFormat="1" x14ac:dyDescent="0.25">
      <c r="A6" s="4" t="s">
        <v>37</v>
      </c>
      <c r="B6" s="5">
        <v>36957</v>
      </c>
      <c r="C6" s="5">
        <v>3363</v>
      </c>
      <c r="D6" s="5">
        <v>15157</v>
      </c>
      <c r="E6" s="5">
        <v>33833</v>
      </c>
      <c r="F6" s="5">
        <v>89310</v>
      </c>
    </row>
    <row r="7" spans="1:6" s="4" customFormat="1" x14ac:dyDescent="0.25">
      <c r="A7" s="4" t="s">
        <v>38</v>
      </c>
      <c r="B7" s="5">
        <v>27489</v>
      </c>
      <c r="C7" s="5">
        <v>1394</v>
      </c>
      <c r="D7" s="5">
        <v>6123</v>
      </c>
      <c r="E7" s="5">
        <v>15686</v>
      </c>
      <c r="F7" s="5">
        <v>50691</v>
      </c>
    </row>
    <row r="8" spans="1:6" s="4" customFormat="1" x14ac:dyDescent="0.25">
      <c r="A8" s="4" t="s">
        <v>39</v>
      </c>
      <c r="B8" s="5">
        <v>9468</v>
      </c>
      <c r="C8" s="5">
        <v>1969</v>
      </c>
      <c r="D8" s="5">
        <v>9034</v>
      </c>
      <c r="E8" s="5">
        <v>18147</v>
      </c>
      <c r="F8" s="5">
        <v>38619</v>
      </c>
    </row>
    <row r="9" spans="1:6" s="4" customFormat="1" x14ac:dyDescent="0.25">
      <c r="A9" s="4" t="s">
        <v>14</v>
      </c>
      <c r="B9" s="6">
        <v>0.25600000000000001</v>
      </c>
      <c r="C9" s="6">
        <v>0.58599999999999997</v>
      </c>
      <c r="D9" s="6">
        <v>0.59599999999999997</v>
      </c>
      <c r="E9" s="6">
        <v>0.53600000000000003</v>
      </c>
      <c r="F9" s="6">
        <v>0.432</v>
      </c>
    </row>
    <row r="10" spans="1:6" s="4" customFormat="1" x14ac:dyDescent="0.25">
      <c r="A10" s="4" t="s">
        <v>40</v>
      </c>
      <c r="B10" s="5">
        <v>594182</v>
      </c>
      <c r="C10" s="5">
        <v>103385</v>
      </c>
      <c r="D10" s="5">
        <v>316159</v>
      </c>
      <c r="E10" s="5">
        <v>178898</v>
      </c>
      <c r="F10" s="5">
        <v>278169</v>
      </c>
    </row>
    <row r="11" spans="1:6" s="4" customFormat="1" x14ac:dyDescent="0.25">
      <c r="A11" s="4" t="s">
        <v>41</v>
      </c>
      <c r="B11" s="5">
        <v>195542</v>
      </c>
      <c r="C11" s="5">
        <v>37322</v>
      </c>
      <c r="D11" s="5">
        <v>46541</v>
      </c>
      <c r="E11" s="5">
        <v>59604</v>
      </c>
      <c r="F11" s="5">
        <v>76177</v>
      </c>
    </row>
    <row r="12" spans="1:6" s="4" customFormat="1" x14ac:dyDescent="0.25">
      <c r="A12" s="4" t="s">
        <v>42</v>
      </c>
      <c r="B12" s="6">
        <v>0.32900000000000001</v>
      </c>
      <c r="C12" s="6">
        <v>0.36099999999999999</v>
      </c>
      <c r="D12" s="6">
        <v>0.14699999999999999</v>
      </c>
      <c r="E12" s="6">
        <v>0.33300000000000002</v>
      </c>
      <c r="F12" s="6">
        <v>0.27400000000000002</v>
      </c>
    </row>
    <row r="13" spans="1:6" s="4" customFormat="1" x14ac:dyDescent="0.25">
      <c r="A13" s="4" t="s">
        <v>43</v>
      </c>
      <c r="B13" s="6">
        <v>0.245</v>
      </c>
      <c r="C13" s="6">
        <v>0.15</v>
      </c>
      <c r="D13" s="6">
        <v>5.8999999999999997E-2</v>
      </c>
      <c r="E13" s="6">
        <v>0.154</v>
      </c>
      <c r="F13" s="6">
        <v>0.155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1"/>
  <sheetViews>
    <sheetView workbookViewId="0">
      <selection activeCell="I19" sqref="I19"/>
    </sheetView>
  </sheetViews>
  <sheetFormatPr defaultRowHeight="15" x14ac:dyDescent="0.25"/>
  <cols>
    <col min="2" max="2" width="52.42578125" bestFit="1" customWidth="1"/>
    <col min="3" max="3" width="18.28515625" customWidth="1"/>
    <col min="4" max="4" width="14.42578125" customWidth="1"/>
    <col min="9" max="9" width="50.28515625" customWidth="1"/>
  </cols>
  <sheetData>
    <row r="2" spans="2:5" x14ac:dyDescent="0.25">
      <c r="C2" t="s">
        <v>47</v>
      </c>
      <c r="D2" t="s">
        <v>46</v>
      </c>
      <c r="E2" t="s">
        <v>44</v>
      </c>
    </row>
    <row r="4" spans="2:5" x14ac:dyDescent="0.25">
      <c r="B4" t="s">
        <v>48</v>
      </c>
      <c r="C4" s="1">
        <v>11733</v>
      </c>
      <c r="D4" s="1">
        <v>38870</v>
      </c>
      <c r="E4" s="1">
        <v>50603</v>
      </c>
    </row>
    <row r="5" spans="2:5" x14ac:dyDescent="0.25">
      <c r="B5" t="s">
        <v>49</v>
      </c>
      <c r="C5" s="1">
        <v>11733</v>
      </c>
      <c r="D5" s="1">
        <v>10936</v>
      </c>
      <c r="E5" s="1">
        <v>22669</v>
      </c>
    </row>
    <row r="6" spans="2:5" x14ac:dyDescent="0.25">
      <c r="B6" t="s">
        <v>50</v>
      </c>
      <c r="C6" s="1">
        <v>8793</v>
      </c>
      <c r="D6" s="1">
        <v>2533</v>
      </c>
      <c r="E6" s="1">
        <v>11326</v>
      </c>
    </row>
    <row r="7" spans="2:5" x14ac:dyDescent="0.25">
      <c r="B7" t="s">
        <v>52</v>
      </c>
      <c r="C7" s="1">
        <v>5804</v>
      </c>
      <c r="D7" s="1">
        <v>1785</v>
      </c>
      <c r="E7" s="1">
        <v>7589</v>
      </c>
    </row>
    <row r="8" spans="2:5" x14ac:dyDescent="0.25">
      <c r="B8" t="s">
        <v>51</v>
      </c>
      <c r="C8" s="1">
        <v>2989</v>
      </c>
      <c r="D8" s="1">
        <v>749</v>
      </c>
      <c r="E8" s="1">
        <v>3738</v>
      </c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  <row r="16" spans="2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43"/>
  <sheetViews>
    <sheetView zoomScale="85" zoomScaleNormal="85" workbookViewId="0">
      <selection activeCell="I19" sqref="I19"/>
    </sheetView>
  </sheetViews>
  <sheetFormatPr defaultRowHeight="15" x14ac:dyDescent="0.25"/>
  <cols>
    <col min="1" max="1" width="9.140625" style="4"/>
    <col min="2" max="2" width="38.85546875" style="4" customWidth="1"/>
    <col min="3" max="8" width="21.85546875" style="4" customWidth="1"/>
    <col min="9" max="16384" width="9.140625" style="4"/>
  </cols>
  <sheetData>
    <row r="3" spans="2:9" x14ac:dyDescent="0.25">
      <c r="B3" s="2" t="s">
        <v>55</v>
      </c>
    </row>
    <row r="5" spans="2:9" x14ac:dyDescent="0.25">
      <c r="B5" s="2"/>
      <c r="C5" s="2" t="s">
        <v>18</v>
      </c>
      <c r="D5" s="2" t="s">
        <v>1</v>
      </c>
      <c r="E5" s="2" t="s">
        <v>19</v>
      </c>
      <c r="F5" s="2" t="s">
        <v>20</v>
      </c>
      <c r="G5" s="2" t="s">
        <v>21</v>
      </c>
      <c r="H5" s="2" t="s">
        <v>0</v>
      </c>
    </row>
    <row r="7" spans="2:9" x14ac:dyDescent="0.25">
      <c r="B7" s="2" t="s">
        <v>2</v>
      </c>
    </row>
    <row r="8" spans="2:9" x14ac:dyDescent="0.25">
      <c r="B8" s="4" t="s">
        <v>3</v>
      </c>
      <c r="C8" s="9">
        <v>13822</v>
      </c>
      <c r="D8" s="9">
        <v>36747</v>
      </c>
      <c r="E8" s="9">
        <v>42966</v>
      </c>
      <c r="F8" s="9">
        <v>90066</v>
      </c>
      <c r="G8" s="9">
        <v>5454</v>
      </c>
      <c r="H8" s="9">
        <f>SUM(C8:G8)</f>
        <v>189055</v>
      </c>
      <c r="I8" s="5"/>
    </row>
    <row r="9" spans="2:9" x14ac:dyDescent="0.25">
      <c r="B9" s="4" t="s">
        <v>4</v>
      </c>
      <c r="C9" s="9">
        <v>202512</v>
      </c>
      <c r="D9" s="9">
        <v>85306</v>
      </c>
      <c r="E9" s="9">
        <v>326303</v>
      </c>
      <c r="F9" s="9">
        <v>514598</v>
      </c>
      <c r="G9" s="9">
        <v>94328</v>
      </c>
      <c r="H9" s="9">
        <f t="shared" ref="H9:H10" si="0">SUM(C9:G9)</f>
        <v>1223047</v>
      </c>
      <c r="I9" s="5"/>
    </row>
    <row r="10" spans="2:9" x14ac:dyDescent="0.25">
      <c r="B10" s="4" t="s">
        <v>5</v>
      </c>
      <c r="C10" s="9">
        <v>197510</v>
      </c>
      <c r="D10" s="9">
        <v>62560</v>
      </c>
      <c r="E10" s="9">
        <v>304815</v>
      </c>
      <c r="F10" s="9">
        <v>460414</v>
      </c>
      <c r="G10" s="9">
        <v>93380</v>
      </c>
      <c r="H10" s="9">
        <f t="shared" si="0"/>
        <v>1118679</v>
      </c>
      <c r="I10" s="5"/>
    </row>
    <row r="11" spans="2:9" x14ac:dyDescent="0.25">
      <c r="B11" s="4" t="s">
        <v>6</v>
      </c>
      <c r="C11" s="10">
        <f t="shared" ref="C11:H11" si="1">C9/C8</f>
        <v>14.65142526407177</v>
      </c>
      <c r="D11" s="10">
        <f t="shared" si="1"/>
        <v>2.3214412060848506</v>
      </c>
      <c r="E11" s="10">
        <f t="shared" si="1"/>
        <v>7.594446771866127</v>
      </c>
      <c r="F11" s="10">
        <f t="shared" si="1"/>
        <v>5.7135656074434307</v>
      </c>
      <c r="G11" s="10">
        <f t="shared" si="1"/>
        <v>17.295196186285295</v>
      </c>
      <c r="H11" s="10">
        <f t="shared" si="1"/>
        <v>6.4692655576419558</v>
      </c>
    </row>
    <row r="12" spans="2:9" x14ac:dyDescent="0.25">
      <c r="C12" s="9"/>
      <c r="D12" s="9"/>
      <c r="E12" s="9"/>
      <c r="F12" s="9"/>
      <c r="G12" s="9"/>
      <c r="H12" s="9"/>
    </row>
    <row r="13" spans="2:9" x14ac:dyDescent="0.25">
      <c r="B13" s="2" t="s">
        <v>7</v>
      </c>
      <c r="C13" s="9"/>
      <c r="D13" s="9"/>
      <c r="E13" s="9"/>
      <c r="F13" s="9"/>
      <c r="G13" s="9"/>
      <c r="H13" s="9"/>
    </row>
    <row r="14" spans="2:9" x14ac:dyDescent="0.25">
      <c r="B14" s="4" t="s">
        <v>8</v>
      </c>
      <c r="C14" s="9">
        <f>'Bus Surveys'!B4</f>
        <v>112300</v>
      </c>
      <c r="D14" s="9">
        <f>'Bus Surveys'!C4</f>
        <v>9316</v>
      </c>
      <c r="E14" s="9">
        <f>'Bus Surveys'!D4</f>
        <v>102965</v>
      </c>
      <c r="F14" s="9">
        <f>'Bus Surveys'!E4</f>
        <v>101547</v>
      </c>
      <c r="G14" s="9">
        <f>'Financial Sector'!E4</f>
        <v>50603</v>
      </c>
      <c r="H14" s="9">
        <f>SUM(C14:G14)</f>
        <v>376731</v>
      </c>
    </row>
    <row r="15" spans="2:9" x14ac:dyDescent="0.25">
      <c r="B15" s="4" t="s">
        <v>9</v>
      </c>
      <c r="C15" s="9">
        <f>'Bus Surveys'!B5</f>
        <v>105950</v>
      </c>
      <c r="D15" s="9">
        <f>'Bus Surveys'!C5</f>
        <v>8501</v>
      </c>
      <c r="E15" s="9">
        <f>'Bus Surveys'!D5</f>
        <v>29852</v>
      </c>
      <c r="F15" s="9">
        <f>'Bus Surveys'!E5</f>
        <v>81959</v>
      </c>
      <c r="G15" s="9">
        <f>'Financial Sector'!E5</f>
        <v>22669</v>
      </c>
      <c r="H15" s="9">
        <f>SUM(C15:G15)</f>
        <v>248931</v>
      </c>
    </row>
    <row r="16" spans="2:9" x14ac:dyDescent="0.25">
      <c r="B16" s="4" t="s">
        <v>10</v>
      </c>
      <c r="C16" s="9">
        <f>'Bus Surveys'!B6</f>
        <v>36957</v>
      </c>
      <c r="D16" s="9">
        <f>'Bus Surveys'!C6</f>
        <v>3363</v>
      </c>
      <c r="E16" s="9">
        <f>'Bus Surveys'!D6</f>
        <v>15157</v>
      </c>
      <c r="F16" s="9">
        <f>'Bus Surveys'!E6</f>
        <v>33833</v>
      </c>
      <c r="G16" s="9">
        <f>'Financial Sector'!E6</f>
        <v>11326</v>
      </c>
      <c r="H16" s="9">
        <f>SUM(C16:G16)</f>
        <v>100636</v>
      </c>
    </row>
    <row r="17" spans="2:12" x14ac:dyDescent="0.25">
      <c r="B17" s="4" t="s">
        <v>11</v>
      </c>
      <c r="C17" s="9"/>
      <c r="D17" s="9"/>
      <c r="E17" s="9"/>
      <c r="F17" s="9"/>
      <c r="G17" s="9"/>
      <c r="H17" s="9"/>
    </row>
    <row r="18" spans="2:12" x14ac:dyDescent="0.25">
      <c r="B18" s="4" t="s">
        <v>12</v>
      </c>
      <c r="C18" s="9">
        <f>'Bus Surveys'!B7</f>
        <v>27489</v>
      </c>
      <c r="D18" s="9">
        <f>'Bus Surveys'!C7</f>
        <v>1394</v>
      </c>
      <c r="E18" s="9">
        <f>'Bus Surveys'!D7</f>
        <v>6123</v>
      </c>
      <c r="F18" s="9">
        <f>'Bus Surveys'!E7</f>
        <v>15686</v>
      </c>
      <c r="G18" s="9">
        <f>'Financial Sector'!E7</f>
        <v>7589</v>
      </c>
      <c r="H18" s="9">
        <f>SUM(C18:G18)</f>
        <v>58281</v>
      </c>
    </row>
    <row r="19" spans="2:12" x14ac:dyDescent="0.25">
      <c r="B19" s="4" t="s">
        <v>13</v>
      </c>
      <c r="C19" s="9">
        <f>'Bus Surveys'!B8</f>
        <v>9468</v>
      </c>
      <c r="D19" s="9">
        <f>'Bus Surveys'!C8</f>
        <v>1969</v>
      </c>
      <c r="E19" s="9">
        <f>'Bus Surveys'!D8</f>
        <v>9034</v>
      </c>
      <c r="F19" s="9">
        <f>'Bus Surveys'!E8</f>
        <v>18147</v>
      </c>
      <c r="G19" s="9">
        <f>'Financial Sector'!E8</f>
        <v>3738</v>
      </c>
      <c r="H19" s="9">
        <f>SUM(C19:G19)</f>
        <v>42356</v>
      </c>
    </row>
    <row r="20" spans="2:12" x14ac:dyDescent="0.25">
      <c r="C20" s="11"/>
      <c r="D20" s="11"/>
      <c r="E20" s="11"/>
      <c r="F20" s="11"/>
      <c r="G20" s="11"/>
      <c r="H20" s="11"/>
      <c r="L20" s="12"/>
    </row>
    <row r="21" spans="2:12" x14ac:dyDescent="0.25">
      <c r="B21" s="4" t="s">
        <v>14</v>
      </c>
      <c r="C21" s="13">
        <f t="shared" ref="C21:G21" si="2">C19/C16</f>
        <v>0.25618962578131343</v>
      </c>
      <c r="D21" s="13">
        <f t="shared" si="2"/>
        <v>0.58548914659530182</v>
      </c>
      <c r="E21" s="13">
        <f t="shared" si="2"/>
        <v>0.59602823777792435</v>
      </c>
      <c r="F21" s="13">
        <f t="shared" si="2"/>
        <v>0.53636981645139359</v>
      </c>
      <c r="G21" s="13">
        <f t="shared" si="2"/>
        <v>0.33003708281829419</v>
      </c>
      <c r="H21" s="13">
        <f>H19/H16</f>
        <v>0.42088318295639732</v>
      </c>
    </row>
    <row r="22" spans="2:12" x14ac:dyDescent="0.25">
      <c r="C22" s="11"/>
      <c r="D22" s="11"/>
      <c r="E22" s="11"/>
      <c r="F22" s="11"/>
      <c r="G22" s="11"/>
      <c r="H22" s="11"/>
    </row>
    <row r="23" spans="2:12" x14ac:dyDescent="0.25">
      <c r="B23" s="4" t="s">
        <v>53</v>
      </c>
      <c r="C23" s="9">
        <f>'Bus Surveys'!B10</f>
        <v>594182</v>
      </c>
      <c r="D23" s="9">
        <f>'Bus Surveys'!C10</f>
        <v>103385</v>
      </c>
      <c r="E23" s="9">
        <f>'Bus Surveys'!D10</f>
        <v>316159</v>
      </c>
      <c r="F23" s="9">
        <f>'Bus Surveys'!E10</f>
        <v>178898</v>
      </c>
      <c r="G23" s="14" t="s">
        <v>15</v>
      </c>
      <c r="H23" s="9">
        <f>'Bus Surveys'!F10</f>
        <v>278169</v>
      </c>
    </row>
    <row r="24" spans="2:12" x14ac:dyDescent="0.25">
      <c r="B24" s="4" t="s">
        <v>54</v>
      </c>
      <c r="C24" s="9">
        <f>'Bus Surveys'!B11</f>
        <v>195542</v>
      </c>
      <c r="D24" s="9">
        <f>'Bus Surveys'!C11</f>
        <v>37322</v>
      </c>
      <c r="E24" s="9">
        <f>'Bus Surveys'!D11</f>
        <v>46541</v>
      </c>
      <c r="F24" s="9">
        <f>'Bus Surveys'!E11</f>
        <v>59604</v>
      </c>
      <c r="G24" s="14" t="s">
        <v>15</v>
      </c>
      <c r="H24" s="9">
        <f>'Bus Surveys'!F11</f>
        <v>76177</v>
      </c>
    </row>
    <row r="25" spans="2:12" x14ac:dyDescent="0.25">
      <c r="C25" s="11"/>
      <c r="D25" s="11"/>
      <c r="E25" s="11"/>
      <c r="F25" s="11"/>
      <c r="G25" s="11"/>
      <c r="H25" s="11"/>
    </row>
    <row r="26" spans="2:12" x14ac:dyDescent="0.25">
      <c r="B26" s="4" t="s">
        <v>16</v>
      </c>
      <c r="C26" s="13">
        <f t="shared" ref="C26:H26" si="3">C16/C14</f>
        <v>0.32909171861086378</v>
      </c>
      <c r="D26" s="13">
        <f t="shared" si="3"/>
        <v>0.36099184199227136</v>
      </c>
      <c r="E26" s="13">
        <f t="shared" si="3"/>
        <v>0.1472053610450153</v>
      </c>
      <c r="F26" s="13">
        <f>F16/F14</f>
        <v>0.33317577082533212</v>
      </c>
      <c r="G26" s="13">
        <f t="shared" si="3"/>
        <v>0.22382072209157561</v>
      </c>
      <c r="H26" s="13">
        <f t="shared" si="3"/>
        <v>0.267129596449456</v>
      </c>
    </row>
    <row r="27" spans="2:12" x14ac:dyDescent="0.25">
      <c r="B27" s="4" t="s">
        <v>17</v>
      </c>
      <c r="C27" s="13">
        <f>C18/C14</f>
        <v>0.24478183437221729</v>
      </c>
      <c r="D27" s="13">
        <f t="shared" ref="D27:G27" si="4">D18/D14</f>
        <v>0.14963503649635038</v>
      </c>
      <c r="E27" s="13">
        <f t="shared" si="4"/>
        <v>5.9466809109891709E-2</v>
      </c>
      <c r="F27" s="13">
        <f t="shared" si="4"/>
        <v>0.15447034378169713</v>
      </c>
      <c r="G27" s="13">
        <f t="shared" si="4"/>
        <v>0.14997134557239689</v>
      </c>
      <c r="H27" s="13">
        <f>H18/H14</f>
        <v>0.15470189604784315</v>
      </c>
    </row>
    <row r="33" spans="3:12" x14ac:dyDescent="0.25">
      <c r="C33" s="2"/>
      <c r="G33" s="5"/>
      <c r="H33" s="5"/>
      <c r="I33" s="5"/>
      <c r="J33" s="5"/>
      <c r="K33" s="5"/>
      <c r="L33" s="5"/>
    </row>
    <row r="34" spans="3:12" x14ac:dyDescent="0.25">
      <c r="C34" s="2"/>
    </row>
    <row r="35" spans="3:12" x14ac:dyDescent="0.25">
      <c r="C35" s="2"/>
      <c r="D35" s="2"/>
      <c r="E35" s="2"/>
      <c r="F35" s="2"/>
    </row>
    <row r="36" spans="3:12" x14ac:dyDescent="0.25">
      <c r="C36" s="2"/>
    </row>
    <row r="37" spans="3:12" x14ac:dyDescent="0.25">
      <c r="C37" s="2"/>
      <c r="D37" s="5"/>
      <c r="E37" s="5"/>
      <c r="F37" s="5"/>
    </row>
    <row r="38" spans="3:12" x14ac:dyDescent="0.25">
      <c r="C38" s="2"/>
      <c r="D38" s="5"/>
      <c r="E38" s="5"/>
      <c r="F38" s="5"/>
    </row>
    <row r="39" spans="3:12" x14ac:dyDescent="0.25">
      <c r="C39" s="2"/>
      <c r="D39" s="5"/>
      <c r="E39" s="5"/>
      <c r="F39" s="5"/>
    </row>
    <row r="40" spans="3:12" x14ac:dyDescent="0.25">
      <c r="C40" s="8"/>
      <c r="F40" s="5"/>
    </row>
    <row r="41" spans="3:12" x14ac:dyDescent="0.25">
      <c r="C41" s="2"/>
      <c r="D41" s="5"/>
      <c r="E41" s="5"/>
      <c r="F41" s="5"/>
    </row>
    <row r="42" spans="3:12" x14ac:dyDescent="0.25">
      <c r="C42" s="2"/>
      <c r="D42" s="5"/>
      <c r="E42" s="5"/>
      <c r="F42" s="5"/>
    </row>
    <row r="43" spans="3:12" x14ac:dyDescent="0.25">
      <c r="C43" s="2"/>
      <c r="F4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tabSelected="1" zoomScaleNormal="100" workbookViewId="0">
      <selection sqref="A1:H1"/>
    </sheetView>
  </sheetViews>
  <sheetFormatPr defaultRowHeight="15" customHeight="1" x14ac:dyDescent="0.25"/>
  <cols>
    <col min="1" max="1" width="40.5703125" style="21" customWidth="1"/>
    <col min="2" max="2" width="9" style="21" customWidth="1"/>
    <col min="3" max="3" width="0.85546875" style="21" customWidth="1"/>
    <col min="4" max="4" width="10.42578125" style="21" customWidth="1"/>
    <col min="5" max="5" width="0.85546875" style="21" customWidth="1"/>
    <col min="6" max="6" width="9.5703125" style="21" customWidth="1"/>
    <col min="7" max="7" width="0.85546875" style="21" customWidth="1"/>
    <col min="8" max="8" width="11.85546875" style="21" customWidth="1"/>
    <col min="9" max="124" width="9.140625" style="21"/>
    <col min="125" max="125" width="29.7109375" style="21" customWidth="1"/>
    <col min="126" max="126" width="6.5703125" style="21" customWidth="1"/>
    <col min="127" max="131" width="14.7109375" style="21" customWidth="1"/>
    <col min="132" max="132" width="5.7109375" style="21" customWidth="1"/>
    <col min="133" max="133" width="14.7109375" style="21" customWidth="1"/>
    <col min="134" max="380" width="9.140625" style="21"/>
    <col min="381" max="381" width="29.7109375" style="21" customWidth="1"/>
    <col min="382" max="382" width="6.5703125" style="21" customWidth="1"/>
    <col min="383" max="387" width="14.7109375" style="21" customWidth="1"/>
    <col min="388" max="388" width="5.7109375" style="21" customWidth="1"/>
    <col min="389" max="389" width="14.7109375" style="21" customWidth="1"/>
    <col min="390" max="636" width="9.140625" style="21"/>
    <col min="637" max="637" width="29.7109375" style="21" customWidth="1"/>
    <col min="638" max="638" width="6.5703125" style="21" customWidth="1"/>
    <col min="639" max="643" width="14.7109375" style="21" customWidth="1"/>
    <col min="644" max="644" width="5.7109375" style="21" customWidth="1"/>
    <col min="645" max="645" width="14.7109375" style="21" customWidth="1"/>
    <col min="646" max="892" width="9.140625" style="21"/>
    <col min="893" max="893" width="29.7109375" style="21" customWidth="1"/>
    <col min="894" max="894" width="6.5703125" style="21" customWidth="1"/>
    <col min="895" max="899" width="14.7109375" style="21" customWidth="1"/>
    <col min="900" max="900" width="5.7109375" style="21" customWidth="1"/>
    <col min="901" max="901" width="14.7109375" style="21" customWidth="1"/>
    <col min="902" max="1148" width="9.140625" style="21"/>
    <col min="1149" max="1149" width="29.7109375" style="21" customWidth="1"/>
    <col min="1150" max="1150" width="6.5703125" style="21" customWidth="1"/>
    <col min="1151" max="1155" width="14.7109375" style="21" customWidth="1"/>
    <col min="1156" max="1156" width="5.7109375" style="21" customWidth="1"/>
    <col min="1157" max="1157" width="14.7109375" style="21" customWidth="1"/>
    <col min="1158" max="1404" width="9.140625" style="21"/>
    <col min="1405" max="1405" width="29.7109375" style="21" customWidth="1"/>
    <col min="1406" max="1406" width="6.5703125" style="21" customWidth="1"/>
    <col min="1407" max="1411" width="14.7109375" style="21" customWidth="1"/>
    <col min="1412" max="1412" width="5.7109375" style="21" customWidth="1"/>
    <col min="1413" max="1413" width="14.7109375" style="21" customWidth="1"/>
    <col min="1414" max="1660" width="9.140625" style="21"/>
    <col min="1661" max="1661" width="29.7109375" style="21" customWidth="1"/>
    <col min="1662" max="1662" width="6.5703125" style="21" customWidth="1"/>
    <col min="1663" max="1667" width="14.7109375" style="21" customWidth="1"/>
    <col min="1668" max="1668" width="5.7109375" style="21" customWidth="1"/>
    <col min="1669" max="1669" width="14.7109375" style="21" customWidth="1"/>
    <col min="1670" max="1916" width="9.140625" style="21"/>
    <col min="1917" max="1917" width="29.7109375" style="21" customWidth="1"/>
    <col min="1918" max="1918" width="6.5703125" style="21" customWidth="1"/>
    <col min="1919" max="1923" width="14.7109375" style="21" customWidth="1"/>
    <col min="1924" max="1924" width="5.7109375" style="21" customWidth="1"/>
    <col min="1925" max="1925" width="14.7109375" style="21" customWidth="1"/>
    <col min="1926" max="2172" width="9.140625" style="21"/>
    <col min="2173" max="2173" width="29.7109375" style="21" customWidth="1"/>
    <col min="2174" max="2174" width="6.5703125" style="21" customWidth="1"/>
    <col min="2175" max="2179" width="14.7109375" style="21" customWidth="1"/>
    <col min="2180" max="2180" width="5.7109375" style="21" customWidth="1"/>
    <col min="2181" max="2181" width="14.7109375" style="21" customWidth="1"/>
    <col min="2182" max="2428" width="9.140625" style="21"/>
    <col min="2429" max="2429" width="29.7109375" style="21" customWidth="1"/>
    <col min="2430" max="2430" width="6.5703125" style="21" customWidth="1"/>
    <col min="2431" max="2435" width="14.7109375" style="21" customWidth="1"/>
    <col min="2436" max="2436" width="5.7109375" style="21" customWidth="1"/>
    <col min="2437" max="2437" width="14.7109375" style="21" customWidth="1"/>
    <col min="2438" max="2684" width="9.140625" style="21"/>
    <col min="2685" max="2685" width="29.7109375" style="21" customWidth="1"/>
    <col min="2686" max="2686" width="6.5703125" style="21" customWidth="1"/>
    <col min="2687" max="2691" width="14.7109375" style="21" customWidth="1"/>
    <col min="2692" max="2692" width="5.7109375" style="21" customWidth="1"/>
    <col min="2693" max="2693" width="14.7109375" style="21" customWidth="1"/>
    <col min="2694" max="2940" width="9.140625" style="21"/>
    <col min="2941" max="2941" width="29.7109375" style="21" customWidth="1"/>
    <col min="2942" max="2942" width="6.5703125" style="21" customWidth="1"/>
    <col min="2943" max="2947" width="14.7109375" style="21" customWidth="1"/>
    <col min="2948" max="2948" width="5.7109375" style="21" customWidth="1"/>
    <col min="2949" max="2949" width="14.7109375" style="21" customWidth="1"/>
    <col min="2950" max="3196" width="9.140625" style="21"/>
    <col min="3197" max="3197" width="29.7109375" style="21" customWidth="1"/>
    <col min="3198" max="3198" width="6.5703125" style="21" customWidth="1"/>
    <col min="3199" max="3203" width="14.7109375" style="21" customWidth="1"/>
    <col min="3204" max="3204" width="5.7109375" style="21" customWidth="1"/>
    <col min="3205" max="3205" width="14.7109375" style="21" customWidth="1"/>
    <col min="3206" max="3452" width="9.140625" style="21"/>
    <col min="3453" max="3453" width="29.7109375" style="21" customWidth="1"/>
    <col min="3454" max="3454" width="6.5703125" style="21" customWidth="1"/>
    <col min="3455" max="3459" width="14.7109375" style="21" customWidth="1"/>
    <col min="3460" max="3460" width="5.7109375" style="21" customWidth="1"/>
    <col min="3461" max="3461" width="14.7109375" style="21" customWidth="1"/>
    <col min="3462" max="3708" width="9.140625" style="21"/>
    <col min="3709" max="3709" width="29.7109375" style="21" customWidth="1"/>
    <col min="3710" max="3710" width="6.5703125" style="21" customWidth="1"/>
    <col min="3711" max="3715" width="14.7109375" style="21" customWidth="1"/>
    <col min="3716" max="3716" width="5.7109375" style="21" customWidth="1"/>
    <col min="3717" max="3717" width="14.7109375" style="21" customWidth="1"/>
    <col min="3718" max="3964" width="9.140625" style="21"/>
    <col min="3965" max="3965" width="29.7109375" style="21" customWidth="1"/>
    <col min="3966" max="3966" width="6.5703125" style="21" customWidth="1"/>
    <col min="3967" max="3971" width="14.7109375" style="21" customWidth="1"/>
    <col min="3972" max="3972" width="5.7109375" style="21" customWidth="1"/>
    <col min="3973" max="3973" width="14.7109375" style="21" customWidth="1"/>
    <col min="3974" max="4220" width="9.140625" style="21"/>
    <col min="4221" max="4221" width="29.7109375" style="21" customWidth="1"/>
    <col min="4222" max="4222" width="6.5703125" style="21" customWidth="1"/>
    <col min="4223" max="4227" width="14.7109375" style="21" customWidth="1"/>
    <col min="4228" max="4228" width="5.7109375" style="21" customWidth="1"/>
    <col min="4229" max="4229" width="14.7109375" style="21" customWidth="1"/>
    <col min="4230" max="4476" width="9.140625" style="21"/>
    <col min="4477" max="4477" width="29.7109375" style="21" customWidth="1"/>
    <col min="4478" max="4478" width="6.5703125" style="21" customWidth="1"/>
    <col min="4479" max="4483" width="14.7109375" style="21" customWidth="1"/>
    <col min="4484" max="4484" width="5.7109375" style="21" customWidth="1"/>
    <col min="4485" max="4485" width="14.7109375" style="21" customWidth="1"/>
    <col min="4486" max="4732" width="9.140625" style="21"/>
    <col min="4733" max="4733" width="29.7109375" style="21" customWidth="1"/>
    <col min="4734" max="4734" width="6.5703125" style="21" customWidth="1"/>
    <col min="4735" max="4739" width="14.7109375" style="21" customWidth="1"/>
    <col min="4740" max="4740" width="5.7109375" style="21" customWidth="1"/>
    <col min="4741" max="4741" width="14.7109375" style="21" customWidth="1"/>
    <col min="4742" max="4988" width="9.140625" style="21"/>
    <col min="4989" max="4989" width="29.7109375" style="21" customWidth="1"/>
    <col min="4990" max="4990" width="6.5703125" style="21" customWidth="1"/>
    <col min="4991" max="4995" width="14.7109375" style="21" customWidth="1"/>
    <col min="4996" max="4996" width="5.7109375" style="21" customWidth="1"/>
    <col min="4997" max="4997" width="14.7109375" style="21" customWidth="1"/>
    <col min="4998" max="5244" width="9.140625" style="21"/>
    <col min="5245" max="5245" width="29.7109375" style="21" customWidth="1"/>
    <col min="5246" max="5246" width="6.5703125" style="21" customWidth="1"/>
    <col min="5247" max="5251" width="14.7109375" style="21" customWidth="1"/>
    <col min="5252" max="5252" width="5.7109375" style="21" customWidth="1"/>
    <col min="5253" max="5253" width="14.7109375" style="21" customWidth="1"/>
    <col min="5254" max="5500" width="9.140625" style="21"/>
    <col min="5501" max="5501" width="29.7109375" style="21" customWidth="1"/>
    <col min="5502" max="5502" width="6.5703125" style="21" customWidth="1"/>
    <col min="5503" max="5507" width="14.7109375" style="21" customWidth="1"/>
    <col min="5508" max="5508" width="5.7109375" style="21" customWidth="1"/>
    <col min="5509" max="5509" width="14.7109375" style="21" customWidth="1"/>
    <col min="5510" max="5756" width="9.140625" style="21"/>
    <col min="5757" max="5757" width="29.7109375" style="21" customWidth="1"/>
    <col min="5758" max="5758" width="6.5703125" style="21" customWidth="1"/>
    <col min="5759" max="5763" width="14.7109375" style="21" customWidth="1"/>
    <col min="5764" max="5764" width="5.7109375" style="21" customWidth="1"/>
    <col min="5765" max="5765" width="14.7109375" style="21" customWidth="1"/>
    <col min="5766" max="6012" width="9.140625" style="21"/>
    <col min="6013" max="6013" width="29.7109375" style="21" customWidth="1"/>
    <col min="6014" max="6014" width="6.5703125" style="21" customWidth="1"/>
    <col min="6015" max="6019" width="14.7109375" style="21" customWidth="1"/>
    <col min="6020" max="6020" width="5.7109375" style="21" customWidth="1"/>
    <col min="6021" max="6021" width="14.7109375" style="21" customWidth="1"/>
    <col min="6022" max="6268" width="9.140625" style="21"/>
    <col min="6269" max="6269" width="29.7109375" style="21" customWidth="1"/>
    <col min="6270" max="6270" width="6.5703125" style="21" customWidth="1"/>
    <col min="6271" max="6275" width="14.7109375" style="21" customWidth="1"/>
    <col min="6276" max="6276" width="5.7109375" style="21" customWidth="1"/>
    <col min="6277" max="6277" width="14.7109375" style="21" customWidth="1"/>
    <col min="6278" max="6524" width="9.140625" style="21"/>
    <col min="6525" max="6525" width="29.7109375" style="21" customWidth="1"/>
    <col min="6526" max="6526" width="6.5703125" style="21" customWidth="1"/>
    <col min="6527" max="6531" width="14.7109375" style="21" customWidth="1"/>
    <col min="6532" max="6532" width="5.7109375" style="21" customWidth="1"/>
    <col min="6533" max="6533" width="14.7109375" style="21" customWidth="1"/>
    <col min="6534" max="6780" width="9.140625" style="21"/>
    <col min="6781" max="6781" width="29.7109375" style="21" customWidth="1"/>
    <col min="6782" max="6782" width="6.5703125" style="21" customWidth="1"/>
    <col min="6783" max="6787" width="14.7109375" style="21" customWidth="1"/>
    <col min="6788" max="6788" width="5.7109375" style="21" customWidth="1"/>
    <col min="6789" max="6789" width="14.7109375" style="21" customWidth="1"/>
    <col min="6790" max="7036" width="9.140625" style="21"/>
    <col min="7037" max="7037" width="29.7109375" style="21" customWidth="1"/>
    <col min="7038" max="7038" width="6.5703125" style="21" customWidth="1"/>
    <col min="7039" max="7043" width="14.7109375" style="21" customWidth="1"/>
    <col min="7044" max="7044" width="5.7109375" style="21" customWidth="1"/>
    <col min="7045" max="7045" width="14.7109375" style="21" customWidth="1"/>
    <col min="7046" max="7292" width="9.140625" style="21"/>
    <col min="7293" max="7293" width="29.7109375" style="21" customWidth="1"/>
    <col min="7294" max="7294" width="6.5703125" style="21" customWidth="1"/>
    <col min="7295" max="7299" width="14.7109375" style="21" customWidth="1"/>
    <col min="7300" max="7300" width="5.7109375" style="21" customWidth="1"/>
    <col min="7301" max="7301" width="14.7109375" style="21" customWidth="1"/>
    <col min="7302" max="7548" width="9.140625" style="21"/>
    <col min="7549" max="7549" width="29.7109375" style="21" customWidth="1"/>
    <col min="7550" max="7550" width="6.5703125" style="21" customWidth="1"/>
    <col min="7551" max="7555" width="14.7109375" style="21" customWidth="1"/>
    <col min="7556" max="7556" width="5.7109375" style="21" customWidth="1"/>
    <col min="7557" max="7557" width="14.7109375" style="21" customWidth="1"/>
    <col min="7558" max="7804" width="9.140625" style="21"/>
    <col min="7805" max="7805" width="29.7109375" style="21" customWidth="1"/>
    <col min="7806" max="7806" width="6.5703125" style="21" customWidth="1"/>
    <col min="7807" max="7811" width="14.7109375" style="21" customWidth="1"/>
    <col min="7812" max="7812" width="5.7109375" style="21" customWidth="1"/>
    <col min="7813" max="7813" width="14.7109375" style="21" customWidth="1"/>
    <col min="7814" max="8060" width="9.140625" style="21"/>
    <col min="8061" max="8061" width="29.7109375" style="21" customWidth="1"/>
    <col min="8062" max="8062" width="6.5703125" style="21" customWidth="1"/>
    <col min="8063" max="8067" width="14.7109375" style="21" customWidth="1"/>
    <col min="8068" max="8068" width="5.7109375" style="21" customWidth="1"/>
    <col min="8069" max="8069" width="14.7109375" style="21" customWidth="1"/>
    <col min="8070" max="8316" width="9.140625" style="21"/>
    <col min="8317" max="8317" width="29.7109375" style="21" customWidth="1"/>
    <col min="8318" max="8318" width="6.5703125" style="21" customWidth="1"/>
    <col min="8319" max="8323" width="14.7109375" style="21" customWidth="1"/>
    <col min="8324" max="8324" width="5.7109375" style="21" customWidth="1"/>
    <col min="8325" max="8325" width="14.7109375" style="21" customWidth="1"/>
    <col min="8326" max="8572" width="9.140625" style="21"/>
    <col min="8573" max="8573" width="29.7109375" style="21" customWidth="1"/>
    <col min="8574" max="8574" width="6.5703125" style="21" customWidth="1"/>
    <col min="8575" max="8579" width="14.7109375" style="21" customWidth="1"/>
    <col min="8580" max="8580" width="5.7109375" style="21" customWidth="1"/>
    <col min="8581" max="8581" width="14.7109375" style="21" customWidth="1"/>
    <col min="8582" max="8828" width="9.140625" style="21"/>
    <col min="8829" max="8829" width="29.7109375" style="21" customWidth="1"/>
    <col min="8830" max="8830" width="6.5703125" style="21" customWidth="1"/>
    <col min="8831" max="8835" width="14.7109375" style="21" customWidth="1"/>
    <col min="8836" max="8836" width="5.7109375" style="21" customWidth="1"/>
    <col min="8837" max="8837" width="14.7109375" style="21" customWidth="1"/>
    <col min="8838" max="9084" width="9.140625" style="21"/>
    <col min="9085" max="9085" width="29.7109375" style="21" customWidth="1"/>
    <col min="9086" max="9086" width="6.5703125" style="21" customWidth="1"/>
    <col min="9087" max="9091" width="14.7109375" style="21" customWidth="1"/>
    <col min="9092" max="9092" width="5.7109375" style="21" customWidth="1"/>
    <col min="9093" max="9093" width="14.7109375" style="21" customWidth="1"/>
    <col min="9094" max="9340" width="9.140625" style="21"/>
    <col min="9341" max="9341" width="29.7109375" style="21" customWidth="1"/>
    <col min="9342" max="9342" width="6.5703125" style="21" customWidth="1"/>
    <col min="9343" max="9347" width="14.7109375" style="21" customWidth="1"/>
    <col min="9348" max="9348" width="5.7109375" style="21" customWidth="1"/>
    <col min="9349" max="9349" width="14.7109375" style="21" customWidth="1"/>
    <col min="9350" max="9596" width="9.140625" style="21"/>
    <col min="9597" max="9597" width="29.7109375" style="21" customWidth="1"/>
    <col min="9598" max="9598" width="6.5703125" style="21" customWidth="1"/>
    <col min="9599" max="9603" width="14.7109375" style="21" customWidth="1"/>
    <col min="9604" max="9604" width="5.7109375" style="21" customWidth="1"/>
    <col min="9605" max="9605" width="14.7109375" style="21" customWidth="1"/>
    <col min="9606" max="9852" width="9.140625" style="21"/>
    <col min="9853" max="9853" width="29.7109375" style="21" customWidth="1"/>
    <col min="9854" max="9854" width="6.5703125" style="21" customWidth="1"/>
    <col min="9855" max="9859" width="14.7109375" style="21" customWidth="1"/>
    <col min="9860" max="9860" width="5.7109375" style="21" customWidth="1"/>
    <col min="9861" max="9861" width="14.7109375" style="21" customWidth="1"/>
    <col min="9862" max="10108" width="9.140625" style="21"/>
    <col min="10109" max="10109" width="29.7109375" style="21" customWidth="1"/>
    <col min="10110" max="10110" width="6.5703125" style="21" customWidth="1"/>
    <col min="10111" max="10115" width="14.7109375" style="21" customWidth="1"/>
    <col min="10116" max="10116" width="5.7109375" style="21" customWidth="1"/>
    <col min="10117" max="10117" width="14.7109375" style="21" customWidth="1"/>
    <col min="10118" max="10364" width="9.140625" style="21"/>
    <col min="10365" max="10365" width="29.7109375" style="21" customWidth="1"/>
    <col min="10366" max="10366" width="6.5703125" style="21" customWidth="1"/>
    <col min="10367" max="10371" width="14.7109375" style="21" customWidth="1"/>
    <col min="10372" max="10372" width="5.7109375" style="21" customWidth="1"/>
    <col min="10373" max="10373" width="14.7109375" style="21" customWidth="1"/>
    <col min="10374" max="10620" width="9.140625" style="21"/>
    <col min="10621" max="10621" width="29.7109375" style="21" customWidth="1"/>
    <col min="10622" max="10622" width="6.5703125" style="21" customWidth="1"/>
    <col min="10623" max="10627" width="14.7109375" style="21" customWidth="1"/>
    <col min="10628" max="10628" width="5.7109375" style="21" customWidth="1"/>
    <col min="10629" max="10629" width="14.7109375" style="21" customWidth="1"/>
    <col min="10630" max="10876" width="9.140625" style="21"/>
    <col min="10877" max="10877" width="29.7109375" style="21" customWidth="1"/>
    <col min="10878" max="10878" width="6.5703125" style="21" customWidth="1"/>
    <col min="10879" max="10883" width="14.7109375" style="21" customWidth="1"/>
    <col min="10884" max="10884" width="5.7109375" style="21" customWidth="1"/>
    <col min="10885" max="10885" width="14.7109375" style="21" customWidth="1"/>
    <col min="10886" max="11132" width="9.140625" style="21"/>
    <col min="11133" max="11133" width="29.7109375" style="21" customWidth="1"/>
    <col min="11134" max="11134" width="6.5703125" style="21" customWidth="1"/>
    <col min="11135" max="11139" width="14.7109375" style="21" customWidth="1"/>
    <col min="11140" max="11140" width="5.7109375" style="21" customWidth="1"/>
    <col min="11141" max="11141" width="14.7109375" style="21" customWidth="1"/>
    <col min="11142" max="11388" width="9.140625" style="21"/>
    <col min="11389" max="11389" width="29.7109375" style="21" customWidth="1"/>
    <col min="11390" max="11390" width="6.5703125" style="21" customWidth="1"/>
    <col min="11391" max="11395" width="14.7109375" style="21" customWidth="1"/>
    <col min="11396" max="11396" width="5.7109375" style="21" customWidth="1"/>
    <col min="11397" max="11397" width="14.7109375" style="21" customWidth="1"/>
    <col min="11398" max="11644" width="9.140625" style="21"/>
    <col min="11645" max="11645" width="29.7109375" style="21" customWidth="1"/>
    <col min="11646" max="11646" width="6.5703125" style="21" customWidth="1"/>
    <col min="11647" max="11651" width="14.7109375" style="21" customWidth="1"/>
    <col min="11652" max="11652" width="5.7109375" style="21" customWidth="1"/>
    <col min="11653" max="11653" width="14.7109375" style="21" customWidth="1"/>
    <col min="11654" max="11900" width="9.140625" style="21"/>
    <col min="11901" max="11901" width="29.7109375" style="21" customWidth="1"/>
    <col min="11902" max="11902" width="6.5703125" style="21" customWidth="1"/>
    <col min="11903" max="11907" width="14.7109375" style="21" customWidth="1"/>
    <col min="11908" max="11908" width="5.7109375" style="21" customWidth="1"/>
    <col min="11909" max="11909" width="14.7109375" style="21" customWidth="1"/>
    <col min="11910" max="12156" width="9.140625" style="21"/>
    <col min="12157" max="12157" width="29.7109375" style="21" customWidth="1"/>
    <col min="12158" max="12158" width="6.5703125" style="21" customWidth="1"/>
    <col min="12159" max="12163" width="14.7109375" style="21" customWidth="1"/>
    <col min="12164" max="12164" width="5.7109375" style="21" customWidth="1"/>
    <col min="12165" max="12165" width="14.7109375" style="21" customWidth="1"/>
    <col min="12166" max="12412" width="9.140625" style="21"/>
    <col min="12413" max="12413" width="29.7109375" style="21" customWidth="1"/>
    <col min="12414" max="12414" width="6.5703125" style="21" customWidth="1"/>
    <col min="12415" max="12419" width="14.7109375" style="21" customWidth="1"/>
    <col min="12420" max="12420" width="5.7109375" style="21" customWidth="1"/>
    <col min="12421" max="12421" width="14.7109375" style="21" customWidth="1"/>
    <col min="12422" max="12668" width="9.140625" style="21"/>
    <col min="12669" max="12669" width="29.7109375" style="21" customWidth="1"/>
    <col min="12670" max="12670" width="6.5703125" style="21" customWidth="1"/>
    <col min="12671" max="12675" width="14.7109375" style="21" customWidth="1"/>
    <col min="12676" max="12676" width="5.7109375" style="21" customWidth="1"/>
    <col min="12677" max="12677" width="14.7109375" style="21" customWidth="1"/>
    <col min="12678" max="12924" width="9.140625" style="21"/>
    <col min="12925" max="12925" width="29.7109375" style="21" customWidth="1"/>
    <col min="12926" max="12926" width="6.5703125" style="21" customWidth="1"/>
    <col min="12927" max="12931" width="14.7109375" style="21" customWidth="1"/>
    <col min="12932" max="12932" width="5.7109375" style="21" customWidth="1"/>
    <col min="12933" max="12933" width="14.7109375" style="21" customWidth="1"/>
    <col min="12934" max="13180" width="9.140625" style="21"/>
    <col min="13181" max="13181" width="29.7109375" style="21" customWidth="1"/>
    <col min="13182" max="13182" width="6.5703125" style="21" customWidth="1"/>
    <col min="13183" max="13187" width="14.7109375" style="21" customWidth="1"/>
    <col min="13188" max="13188" width="5.7109375" style="21" customWidth="1"/>
    <col min="13189" max="13189" width="14.7109375" style="21" customWidth="1"/>
    <col min="13190" max="13436" width="9.140625" style="21"/>
    <col min="13437" max="13437" width="29.7109375" style="21" customWidth="1"/>
    <col min="13438" max="13438" width="6.5703125" style="21" customWidth="1"/>
    <col min="13439" max="13443" width="14.7109375" style="21" customWidth="1"/>
    <col min="13444" max="13444" width="5.7109375" style="21" customWidth="1"/>
    <col min="13445" max="13445" width="14.7109375" style="21" customWidth="1"/>
    <col min="13446" max="13692" width="9.140625" style="21"/>
    <col min="13693" max="13693" width="29.7109375" style="21" customWidth="1"/>
    <col min="13694" max="13694" width="6.5703125" style="21" customWidth="1"/>
    <col min="13695" max="13699" width="14.7109375" style="21" customWidth="1"/>
    <col min="13700" max="13700" width="5.7109375" style="21" customWidth="1"/>
    <col min="13701" max="13701" width="14.7109375" style="21" customWidth="1"/>
    <col min="13702" max="13948" width="9.140625" style="21"/>
    <col min="13949" max="13949" width="29.7109375" style="21" customWidth="1"/>
    <col min="13950" max="13950" width="6.5703125" style="21" customWidth="1"/>
    <col min="13951" max="13955" width="14.7109375" style="21" customWidth="1"/>
    <col min="13956" max="13956" width="5.7109375" style="21" customWidth="1"/>
    <col min="13957" max="13957" width="14.7109375" style="21" customWidth="1"/>
    <col min="13958" max="14204" width="9.140625" style="21"/>
    <col min="14205" max="14205" width="29.7109375" style="21" customWidth="1"/>
    <col min="14206" max="14206" width="6.5703125" style="21" customWidth="1"/>
    <col min="14207" max="14211" width="14.7109375" style="21" customWidth="1"/>
    <col min="14212" max="14212" width="5.7109375" style="21" customWidth="1"/>
    <col min="14213" max="14213" width="14.7109375" style="21" customWidth="1"/>
    <col min="14214" max="14460" width="9.140625" style="21"/>
    <col min="14461" max="14461" width="29.7109375" style="21" customWidth="1"/>
    <col min="14462" max="14462" width="6.5703125" style="21" customWidth="1"/>
    <col min="14463" max="14467" width="14.7109375" style="21" customWidth="1"/>
    <col min="14468" max="14468" width="5.7109375" style="21" customWidth="1"/>
    <col min="14469" max="14469" width="14.7109375" style="21" customWidth="1"/>
    <col min="14470" max="14716" width="9.140625" style="21"/>
    <col min="14717" max="14717" width="29.7109375" style="21" customWidth="1"/>
    <col min="14718" max="14718" width="6.5703125" style="21" customWidth="1"/>
    <col min="14719" max="14723" width="14.7109375" style="21" customWidth="1"/>
    <col min="14724" max="14724" width="5.7109375" style="21" customWidth="1"/>
    <col min="14725" max="14725" width="14.7109375" style="21" customWidth="1"/>
    <col min="14726" max="14972" width="9.140625" style="21"/>
    <col min="14973" max="14973" width="29.7109375" style="21" customWidth="1"/>
    <col min="14974" max="14974" width="6.5703125" style="21" customWidth="1"/>
    <col min="14975" max="14979" width="14.7109375" style="21" customWidth="1"/>
    <col min="14980" max="14980" width="5.7109375" style="21" customWidth="1"/>
    <col min="14981" max="14981" width="14.7109375" style="21" customWidth="1"/>
    <col min="14982" max="15228" width="9.140625" style="21"/>
    <col min="15229" max="15229" width="29.7109375" style="21" customWidth="1"/>
    <col min="15230" max="15230" width="6.5703125" style="21" customWidth="1"/>
    <col min="15231" max="15235" width="14.7109375" style="21" customWidth="1"/>
    <col min="15236" max="15236" width="5.7109375" style="21" customWidth="1"/>
    <col min="15237" max="15237" width="14.7109375" style="21" customWidth="1"/>
    <col min="15238" max="15484" width="9.140625" style="21"/>
    <col min="15485" max="15485" width="29.7109375" style="21" customWidth="1"/>
    <col min="15486" max="15486" width="6.5703125" style="21" customWidth="1"/>
    <col min="15487" max="15491" width="14.7109375" style="21" customWidth="1"/>
    <col min="15492" max="15492" width="5.7109375" style="21" customWidth="1"/>
    <col min="15493" max="15493" width="14.7109375" style="21" customWidth="1"/>
    <col min="15494" max="15740" width="9.140625" style="21"/>
    <col min="15741" max="15741" width="29.7109375" style="21" customWidth="1"/>
    <col min="15742" max="15742" width="6.5703125" style="21" customWidth="1"/>
    <col min="15743" max="15747" width="14.7109375" style="21" customWidth="1"/>
    <col min="15748" max="15748" width="5.7109375" style="21" customWidth="1"/>
    <col min="15749" max="15749" width="14.7109375" style="21" customWidth="1"/>
    <col min="15750" max="16384" width="9.140625" style="21"/>
  </cols>
  <sheetData>
    <row r="1" spans="1:8" ht="15" customHeight="1" x14ac:dyDescent="0.2">
      <c r="A1" s="36" t="s">
        <v>75</v>
      </c>
      <c r="B1" s="37"/>
      <c r="C1" s="37"/>
      <c r="D1" s="37"/>
      <c r="E1" s="37"/>
      <c r="F1" s="37"/>
      <c r="G1" s="37"/>
      <c r="H1" s="37"/>
    </row>
    <row r="2" spans="1:8" s="22" customFormat="1" ht="15" customHeight="1" x14ac:dyDescent="0.2">
      <c r="A2" s="23"/>
      <c r="B2" s="34" t="s">
        <v>70</v>
      </c>
      <c r="C2" s="34"/>
      <c r="D2" s="35"/>
      <c r="E2" s="35"/>
      <c r="F2" s="35"/>
      <c r="G2" s="35"/>
      <c r="H2" s="35"/>
    </row>
    <row r="3" spans="1:8" s="20" customFormat="1" ht="27" customHeight="1" x14ac:dyDescent="0.2">
      <c r="A3" s="24"/>
      <c r="B3" s="25" t="s">
        <v>57</v>
      </c>
      <c r="C3" s="25"/>
      <c r="D3" s="25" t="s">
        <v>72</v>
      </c>
      <c r="E3" s="25"/>
      <c r="F3" s="25" t="s">
        <v>58</v>
      </c>
      <c r="G3" s="25"/>
      <c r="H3" s="25" t="s">
        <v>71</v>
      </c>
    </row>
    <row r="4" spans="1:8" s="20" customFormat="1" ht="15" customHeight="1" x14ac:dyDescent="0.2">
      <c r="A4" s="31"/>
      <c r="B4" s="32" t="s">
        <v>74</v>
      </c>
      <c r="C4" s="32"/>
      <c r="D4" s="32" t="s">
        <v>74</v>
      </c>
      <c r="E4" s="32"/>
      <c r="F4" s="32" t="s">
        <v>74</v>
      </c>
      <c r="G4" s="32"/>
      <c r="H4" s="32" t="s">
        <v>74</v>
      </c>
    </row>
    <row r="5" spans="1:8" ht="15" customHeight="1" x14ac:dyDescent="0.2">
      <c r="A5" s="26" t="s">
        <v>59</v>
      </c>
      <c r="B5" s="27">
        <v>15.015974440894569</v>
      </c>
      <c r="C5" s="27"/>
      <c r="D5" s="27">
        <v>31.948881789137378</v>
      </c>
      <c r="E5" s="27"/>
      <c r="F5" s="27">
        <v>29.712460063897762</v>
      </c>
      <c r="G5" s="27"/>
      <c r="H5" s="27">
        <v>23.322683706070286</v>
      </c>
    </row>
    <row r="6" spans="1:8" ht="15" customHeight="1" x14ac:dyDescent="0.2">
      <c r="A6" s="26" t="s">
        <v>60</v>
      </c>
      <c r="B6" s="27">
        <v>16.932907348242811</v>
      </c>
      <c r="C6" s="27"/>
      <c r="D6" s="27">
        <v>33.226837060702877</v>
      </c>
      <c r="E6" s="27"/>
      <c r="F6" s="27">
        <v>23.961661341853034</v>
      </c>
      <c r="G6" s="27"/>
      <c r="H6" s="27">
        <v>25.878594249201274</v>
      </c>
    </row>
    <row r="7" spans="1:8" ht="15" customHeight="1" x14ac:dyDescent="0.2">
      <c r="A7" s="26" t="s">
        <v>61</v>
      </c>
      <c r="B7" s="27">
        <v>24.600638977635782</v>
      </c>
      <c r="C7" s="27"/>
      <c r="D7" s="27">
        <v>17.571884984025559</v>
      </c>
      <c r="E7" s="27"/>
      <c r="F7" s="27">
        <v>19.808306709265175</v>
      </c>
      <c r="G7" s="27"/>
      <c r="H7" s="27">
        <v>38.019169329073485</v>
      </c>
    </row>
    <row r="8" spans="1:8" ht="15" customHeight="1" x14ac:dyDescent="0.2">
      <c r="A8" s="26" t="s">
        <v>62</v>
      </c>
      <c r="B8" s="27">
        <v>21.725239616613418</v>
      </c>
      <c r="C8" s="27"/>
      <c r="D8" s="27">
        <v>17.891373801916931</v>
      </c>
      <c r="E8" s="27"/>
      <c r="F8" s="27">
        <v>15.974440894568689</v>
      </c>
      <c r="G8" s="27"/>
      <c r="H8" s="27">
        <v>44.408945686900957</v>
      </c>
    </row>
    <row r="9" spans="1:8" ht="15" customHeight="1" x14ac:dyDescent="0.2">
      <c r="A9" s="26" t="s">
        <v>63</v>
      </c>
      <c r="B9" s="27">
        <v>14.376996805111823</v>
      </c>
      <c r="C9" s="27"/>
      <c r="D9" s="27">
        <v>30.670926517571885</v>
      </c>
      <c r="E9" s="27"/>
      <c r="F9" s="27">
        <v>28.753993610223645</v>
      </c>
      <c r="G9" s="27"/>
      <c r="H9" s="27">
        <v>26.517571884984026</v>
      </c>
    </row>
    <row r="10" spans="1:8" ht="15" customHeight="1" x14ac:dyDescent="0.2">
      <c r="A10" s="26" t="s">
        <v>64</v>
      </c>
      <c r="B10" s="27">
        <v>17.252396166134183</v>
      </c>
      <c r="C10" s="27"/>
      <c r="D10" s="27">
        <v>23.642172523961662</v>
      </c>
      <c r="E10" s="27"/>
      <c r="F10" s="27">
        <v>24.281150159744406</v>
      </c>
      <c r="G10" s="27"/>
      <c r="H10" s="27">
        <v>34.824281150159749</v>
      </c>
    </row>
    <row r="11" spans="1:8" ht="15" customHeight="1" x14ac:dyDescent="0.2">
      <c r="A11" s="26" t="s">
        <v>65</v>
      </c>
      <c r="B11" s="27">
        <v>7.0287539936102235</v>
      </c>
      <c r="C11" s="27"/>
      <c r="D11" s="27">
        <v>24.920127795527154</v>
      </c>
      <c r="E11" s="27"/>
      <c r="F11" s="27">
        <v>49.840255591054309</v>
      </c>
      <c r="G11" s="27"/>
      <c r="H11" s="27">
        <v>18.530351437699679</v>
      </c>
    </row>
    <row r="12" spans="1:8" ht="15" customHeight="1" x14ac:dyDescent="0.2">
      <c r="A12" s="26" t="s">
        <v>66</v>
      </c>
      <c r="B12" s="27">
        <v>11.821086261980831</v>
      </c>
      <c r="C12" s="27"/>
      <c r="D12" s="27">
        <v>23.961661341853034</v>
      </c>
      <c r="E12" s="27"/>
      <c r="F12" s="27">
        <v>26.837060702875398</v>
      </c>
      <c r="G12" s="27"/>
      <c r="H12" s="27">
        <v>37.699680511182109</v>
      </c>
    </row>
    <row r="13" spans="1:8" ht="15" customHeight="1" x14ac:dyDescent="0.2">
      <c r="A13" s="26" t="s">
        <v>67</v>
      </c>
      <c r="B13" s="27">
        <v>3.8338658146964857</v>
      </c>
      <c r="C13" s="27"/>
      <c r="D13" s="27">
        <v>20.766773162939298</v>
      </c>
      <c r="E13" s="27"/>
      <c r="F13" s="27">
        <v>55.591054313099043</v>
      </c>
      <c r="G13" s="27"/>
      <c r="H13" s="27">
        <v>19.808306709265175</v>
      </c>
    </row>
    <row r="14" spans="1:8" ht="27" customHeight="1" x14ac:dyDescent="0.2">
      <c r="A14" s="28" t="s">
        <v>68</v>
      </c>
      <c r="B14" s="29">
        <v>32.587859424920126</v>
      </c>
      <c r="C14" s="29"/>
      <c r="D14" s="29">
        <v>12.140575079872203</v>
      </c>
      <c r="E14" s="29"/>
      <c r="F14" s="29">
        <v>7.0287539936102235</v>
      </c>
      <c r="G14" s="29"/>
      <c r="H14" s="29">
        <v>48.242811501597444</v>
      </c>
    </row>
    <row r="15" spans="1:8" ht="15" customHeight="1" x14ac:dyDescent="0.2">
      <c r="A15" s="26" t="s">
        <v>73</v>
      </c>
      <c r="B15" s="27">
        <v>23.961661341853034</v>
      </c>
      <c r="C15" s="27"/>
      <c r="D15" s="27">
        <v>15.654952076677317</v>
      </c>
      <c r="E15" s="27"/>
      <c r="F15" s="27">
        <v>11.821086261980831</v>
      </c>
      <c r="G15" s="27"/>
      <c r="H15" s="27">
        <v>48.562300319488813</v>
      </c>
    </row>
    <row r="16" spans="1:8" ht="15" customHeight="1" x14ac:dyDescent="0.2">
      <c r="A16" s="33" t="s">
        <v>69</v>
      </c>
      <c r="B16" s="30">
        <v>23.003194888178914</v>
      </c>
      <c r="C16" s="30"/>
      <c r="D16" s="30">
        <v>16.932907348242811</v>
      </c>
      <c r="E16" s="30"/>
      <c r="F16" s="30">
        <v>19.808306709265175</v>
      </c>
      <c r="G16" s="30"/>
      <c r="H16" s="30">
        <v>40.575079872204469</v>
      </c>
    </row>
  </sheetData>
  <mergeCells count="2">
    <mergeCell ref="B2:H2"/>
    <mergeCell ref="A1:H1"/>
  </mergeCells>
  <pageMargins left="0" right="0" top="0.59055118110236227" bottom="0.9842519685039370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M3:O9"/>
  <sheetViews>
    <sheetView workbookViewId="0">
      <selection activeCell="C34" sqref="C34"/>
    </sheetView>
  </sheetViews>
  <sheetFormatPr defaultRowHeight="15" x14ac:dyDescent="0.25"/>
  <cols>
    <col min="1" max="1" width="46.7109375" customWidth="1"/>
  </cols>
  <sheetData>
    <row r="3" spans="13:15" x14ac:dyDescent="0.25">
      <c r="N3" t="s">
        <v>8</v>
      </c>
    </row>
    <row r="4" spans="13:15" x14ac:dyDescent="0.25">
      <c r="M4" t="s">
        <v>18</v>
      </c>
      <c r="N4" s="1">
        <v>112300</v>
      </c>
      <c r="O4" s="3">
        <f>N4/$N$9</f>
        <v>0.29809068008738332</v>
      </c>
    </row>
    <row r="5" spans="13:15" x14ac:dyDescent="0.25">
      <c r="M5" t="s">
        <v>1</v>
      </c>
      <c r="N5" s="1">
        <v>9316</v>
      </c>
      <c r="O5" s="3">
        <f t="shared" ref="O5:O9" si="0">N5/$N$9</f>
        <v>2.4728519819181324E-2</v>
      </c>
    </row>
    <row r="6" spans="13:15" x14ac:dyDescent="0.25">
      <c r="M6" t="s">
        <v>19</v>
      </c>
      <c r="N6" s="1">
        <v>102965</v>
      </c>
      <c r="O6" s="3">
        <f t="shared" si="0"/>
        <v>0.27331172640425133</v>
      </c>
    </row>
    <row r="7" spans="13:15" x14ac:dyDescent="0.25">
      <c r="M7" t="s">
        <v>20</v>
      </c>
      <c r="N7" s="1">
        <v>101547</v>
      </c>
      <c r="O7" s="3">
        <f t="shared" si="0"/>
        <v>0.26954776750519599</v>
      </c>
    </row>
    <row r="8" spans="13:15" x14ac:dyDescent="0.25">
      <c r="M8" t="s">
        <v>21</v>
      </c>
      <c r="N8" s="1">
        <v>50603</v>
      </c>
      <c r="O8" s="3">
        <f t="shared" si="0"/>
        <v>0.13432130618398805</v>
      </c>
    </row>
    <row r="9" spans="13:15" x14ac:dyDescent="0.25">
      <c r="M9" t="s">
        <v>0</v>
      </c>
      <c r="N9" s="1">
        <v>376731</v>
      </c>
      <c r="O9" s="3">
        <f t="shared" si="0"/>
        <v>1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L1:T35"/>
  <sheetViews>
    <sheetView workbookViewId="0">
      <selection activeCell="G34" sqref="G34"/>
    </sheetView>
  </sheetViews>
  <sheetFormatPr defaultRowHeight="15" x14ac:dyDescent="0.25"/>
  <cols>
    <col min="1" max="1" width="49.7109375" customWidth="1"/>
    <col min="2" max="2" width="4.42578125" customWidth="1"/>
  </cols>
  <sheetData>
    <row r="1" spans="12:19" ht="15" customHeight="1" x14ac:dyDescent="0.25"/>
    <row r="2" spans="12:19" ht="15" customHeight="1" x14ac:dyDescent="0.25"/>
    <row r="3" spans="12:19" ht="15" customHeight="1" x14ac:dyDescent="0.25"/>
    <row r="4" spans="12:19" ht="15" customHeight="1" x14ac:dyDescent="0.25"/>
    <row r="5" spans="12:19" ht="15" customHeight="1" x14ac:dyDescent="0.25">
      <c r="M5" t="s">
        <v>14</v>
      </c>
    </row>
    <row r="6" spans="12:19" ht="15" customHeight="1" x14ac:dyDescent="0.25">
      <c r="L6" t="s">
        <v>56</v>
      </c>
      <c r="M6" s="17">
        <f>S35</f>
        <v>42.088318295639731</v>
      </c>
      <c r="O6" s="7"/>
      <c r="P6" s="3"/>
      <c r="S6" s="3"/>
    </row>
    <row r="7" spans="12:19" ht="15" customHeight="1" x14ac:dyDescent="0.25">
      <c r="L7" t="s">
        <v>18</v>
      </c>
      <c r="M7" s="7">
        <v>25.618962578131345</v>
      </c>
      <c r="O7" s="7"/>
      <c r="P7" s="3"/>
      <c r="S7" s="3"/>
    </row>
    <row r="8" spans="12:19" ht="15" customHeight="1" x14ac:dyDescent="0.25">
      <c r="L8" t="s">
        <v>21</v>
      </c>
      <c r="M8" s="7">
        <v>33.003708281829418</v>
      </c>
      <c r="O8" s="7"/>
      <c r="P8" s="3"/>
      <c r="S8" s="3"/>
    </row>
    <row r="9" spans="12:19" ht="15" customHeight="1" x14ac:dyDescent="0.25">
      <c r="L9" t="s">
        <v>20</v>
      </c>
      <c r="M9" s="7">
        <v>53.636981645139358</v>
      </c>
      <c r="O9" s="7"/>
      <c r="P9" s="3"/>
      <c r="S9" s="3"/>
    </row>
    <row r="10" spans="12:19" ht="15" customHeight="1" x14ac:dyDescent="0.25">
      <c r="L10" t="s">
        <v>1</v>
      </c>
      <c r="M10" s="7">
        <v>58.548914659530183</v>
      </c>
      <c r="O10" s="7"/>
      <c r="P10" s="3"/>
      <c r="S10" s="3"/>
    </row>
    <row r="11" spans="12:19" ht="15" customHeight="1" x14ac:dyDescent="0.25">
      <c r="L11" t="s">
        <v>19</v>
      </c>
      <c r="M11" s="7">
        <v>59.602823777792437</v>
      </c>
      <c r="O11" s="7"/>
      <c r="P11" s="3"/>
      <c r="S11" s="3"/>
    </row>
    <row r="12" spans="12:19" ht="15" customHeight="1" x14ac:dyDescent="0.25"/>
    <row r="13" spans="12:19" ht="15" customHeight="1" x14ac:dyDescent="0.25"/>
    <row r="14" spans="12:19" ht="15" customHeight="1" x14ac:dyDescent="0.25"/>
    <row r="15" spans="12:19" ht="15" customHeight="1" x14ac:dyDescent="0.25"/>
    <row r="16" spans="12:19" ht="15" customHeight="1" x14ac:dyDescent="0.25"/>
    <row r="27" spans="13:20" x14ac:dyDescent="0.25">
      <c r="M27" s="18"/>
      <c r="N27" s="19" t="s">
        <v>18</v>
      </c>
      <c r="O27" s="19" t="s">
        <v>1</v>
      </c>
      <c r="P27" s="19" t="s">
        <v>19</v>
      </c>
      <c r="Q27" s="19" t="s">
        <v>20</v>
      </c>
      <c r="R27" s="19" t="s">
        <v>21</v>
      </c>
      <c r="S27" s="19" t="s">
        <v>0</v>
      </c>
      <c r="T27" s="15"/>
    </row>
    <row r="28" spans="13:20" x14ac:dyDescent="0.25">
      <c r="M28" s="18" t="s">
        <v>7</v>
      </c>
      <c r="N28" s="18"/>
      <c r="O28" s="18"/>
      <c r="P28" s="18"/>
      <c r="Q28" s="18"/>
      <c r="R28" s="18"/>
      <c r="S28" s="18"/>
    </row>
    <row r="29" spans="13:20" x14ac:dyDescent="0.25">
      <c r="M29" s="18" t="s">
        <v>8</v>
      </c>
      <c r="N29" s="18">
        <v>112300</v>
      </c>
      <c r="O29" s="18">
        <v>9316</v>
      </c>
      <c r="P29" s="18">
        <v>102965</v>
      </c>
      <c r="Q29" s="18">
        <v>101547</v>
      </c>
      <c r="R29" s="18">
        <v>50603</v>
      </c>
      <c r="S29" s="18">
        <v>376731</v>
      </c>
    </row>
    <row r="30" spans="13:20" x14ac:dyDescent="0.25">
      <c r="M30" s="18" t="s">
        <v>9</v>
      </c>
      <c r="N30" s="18">
        <v>105950</v>
      </c>
      <c r="O30" s="18">
        <v>8501</v>
      </c>
      <c r="P30" s="18">
        <v>29852</v>
      </c>
      <c r="Q30" s="18">
        <v>81959</v>
      </c>
      <c r="R30" s="18">
        <v>22669</v>
      </c>
      <c r="S30" s="18">
        <v>248931</v>
      </c>
    </row>
    <row r="31" spans="13:20" x14ac:dyDescent="0.25">
      <c r="M31" s="19" t="s">
        <v>10</v>
      </c>
      <c r="N31" s="19">
        <v>36957</v>
      </c>
      <c r="O31" s="19">
        <v>3363</v>
      </c>
      <c r="P31" s="19">
        <v>15157</v>
      </c>
      <c r="Q31" s="19">
        <v>33833</v>
      </c>
      <c r="R31" s="19">
        <v>11326</v>
      </c>
      <c r="S31" s="19">
        <v>100636</v>
      </c>
    </row>
    <row r="32" spans="13:20" hidden="1" x14ac:dyDescent="0.25">
      <c r="M32" s="18" t="s">
        <v>11</v>
      </c>
      <c r="N32" s="18"/>
      <c r="O32" s="18"/>
      <c r="P32" s="18"/>
      <c r="Q32" s="18"/>
      <c r="R32" s="18"/>
      <c r="S32" s="18"/>
    </row>
    <row r="33" spans="13:19" hidden="1" x14ac:dyDescent="0.25">
      <c r="M33" s="18" t="s">
        <v>12</v>
      </c>
      <c r="N33" s="18">
        <v>27489</v>
      </c>
      <c r="O33" s="18">
        <v>1394</v>
      </c>
      <c r="P33" s="18">
        <v>6123</v>
      </c>
      <c r="Q33" s="18">
        <v>15686</v>
      </c>
      <c r="R33" s="18">
        <v>7589</v>
      </c>
      <c r="S33" s="18">
        <v>58281</v>
      </c>
    </row>
    <row r="34" spans="13:19" x14ac:dyDescent="0.25">
      <c r="M34" s="19" t="s">
        <v>13</v>
      </c>
      <c r="N34" s="19">
        <v>9468</v>
      </c>
      <c r="O34" s="19">
        <v>1969</v>
      </c>
      <c r="P34" s="19">
        <v>9034</v>
      </c>
      <c r="Q34" s="19">
        <v>18147</v>
      </c>
      <c r="R34" s="19">
        <v>3738</v>
      </c>
      <c r="S34" s="19">
        <v>42356</v>
      </c>
    </row>
    <row r="35" spans="13:19" x14ac:dyDescent="0.25">
      <c r="N35" s="16">
        <f>SUM(N34/N31)*100</f>
        <v>25.618962578131345</v>
      </c>
      <c r="O35" s="16">
        <f t="shared" ref="O35:S35" si="0">SUM(O34/O31)*100</f>
        <v>58.548914659530183</v>
      </c>
      <c r="P35" s="7">
        <f t="shared" si="0"/>
        <v>59.602823777792437</v>
      </c>
      <c r="Q35" s="7">
        <f t="shared" si="0"/>
        <v>53.636981645139358</v>
      </c>
      <c r="R35" s="7">
        <f t="shared" si="0"/>
        <v>33.003708281829418</v>
      </c>
      <c r="S35" s="17">
        <f t="shared" si="0"/>
        <v>42.088318295639731</v>
      </c>
    </row>
  </sheetData>
  <sortState xmlns:xlrd2="http://schemas.microsoft.com/office/spreadsheetml/2017/richdata2" ref="L6:M11">
    <sortCondition ref="M6:M11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 Demog</vt:lpstr>
      <vt:lpstr>Bus Surveys</vt:lpstr>
      <vt:lpstr>Financial Sector</vt:lpstr>
      <vt:lpstr>Table 2.1</vt:lpstr>
      <vt:lpstr>P-INTSS2018-2020TBL3.1</vt:lpstr>
      <vt:lpstr>Figure 2.4 old</vt:lpstr>
      <vt:lpstr>Figure 2.7 old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2019-12-16T14:28:41Z</cp:lastPrinted>
  <dcterms:created xsi:type="dcterms:W3CDTF">2013-09-09T14:11:09Z</dcterms:created>
  <dcterms:modified xsi:type="dcterms:W3CDTF">2022-04-08T10:18:57Z</dcterms:modified>
</cp:coreProperties>
</file>