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730"/>
  <workbookPr defaultThemeVersion="124226"/>
  <mc:AlternateContent xmlns:mc="http://schemas.openxmlformats.org/markup-compatibility/2006">
    <mc:Choice Requires="x15">
      <x15ac:absPath xmlns:x15ac="http://schemas.microsoft.com/office/spreadsheetml/2010/11/ac" url="W:\RAP WORK FOLDERS\SBS Releases\Exporting Enterprises in Ireland 2017\Chapter 1 Introduction\"/>
    </mc:Choice>
  </mc:AlternateContent>
  <bookViews>
    <workbookView xWindow="285" yWindow="-120" windowWidth="19440" windowHeight="5070" firstSheet="2" activeTab="2"/>
  </bookViews>
  <sheets>
    <sheet name="IFATS 2010" sheetId="18" state="hidden" r:id="rId1"/>
    <sheet name="Table 8.1" sheetId="2" state="hidden" r:id="rId2"/>
    <sheet name="P-EEII2017TBL1.5" sheetId="25" r:id="rId3"/>
    <sheet name="TABLE 8.1 FORMATTED old" sheetId="19" state="hidden" r:id="rId4"/>
    <sheet name="Table 8.2" sheetId="12" state="hidden" r:id="rId5"/>
    <sheet name="TABLE 8.2 FORMATTED old" sheetId="20" state="hidden" r:id="rId6"/>
    <sheet name="Figure 8.2 old" sheetId="4" state="hidden" r:id="rId7"/>
    <sheet name="Figure 8.3 old" sheetId="5" state="hidden" r:id="rId8"/>
    <sheet name="Figure 8.5" sheetId="7" state="hidden" r:id="rId9"/>
    <sheet name="Figure 8.6" sheetId="8" state="hidden" r:id="rId10"/>
    <sheet name="Old Figure 8.9" sheetId="14" state="hidden" r:id="rId11"/>
    <sheet name="Old Figure 8.10" sheetId="15" state="hidden" r:id="rId12"/>
    <sheet name="Old Figure 8.11" sheetId="16" state="hidden" r:id="rId13"/>
    <sheet name="Old Figure 8.12" sheetId="17" state="hidden" r:id="rId14"/>
  </sheets>
  <calcPr calcId="171027"/>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Q10" i="17" l="1"/>
  <c r="N10" i="17" s="1"/>
  <c r="Q11" i="17"/>
  <c r="N11" i="17" s="1"/>
  <c r="Q9" i="17"/>
  <c r="N9" i="17" s="1"/>
  <c r="Q8" i="17"/>
  <c r="N8" i="17" s="1"/>
  <c r="P11" i="17"/>
  <c r="M11" i="17" s="1"/>
  <c r="P10" i="17"/>
  <c r="M10" i="17" s="1"/>
  <c r="P9" i="17"/>
  <c r="M9" i="17" s="1"/>
  <c r="P8" i="17"/>
  <c r="M8" i="17" s="1"/>
  <c r="R11" i="16"/>
  <c r="O11" i="16" s="1"/>
  <c r="R10" i="16"/>
  <c r="O10" i="16" s="1"/>
  <c r="R9" i="16"/>
  <c r="O9" i="16" s="1"/>
  <c r="R8" i="16"/>
  <c r="O8" i="16" s="1"/>
  <c r="Q11" i="16"/>
  <c r="N11" i="16" s="1"/>
  <c r="Q10" i="16"/>
  <c r="N10" i="16" s="1"/>
  <c r="Q9" i="16"/>
  <c r="N9" i="16" s="1"/>
  <c r="Q8" i="16"/>
  <c r="N8" i="16" s="1"/>
  <c r="P10" i="15"/>
  <c r="M10" i="15" s="1"/>
  <c r="P9" i="15"/>
  <c r="M9" i="15" s="1"/>
  <c r="P8" i="15"/>
  <c r="M8" i="15" s="1"/>
  <c r="P7" i="15"/>
  <c r="M7" i="15" s="1"/>
  <c r="O10" i="15"/>
  <c r="L10" i="15" s="1"/>
  <c r="O9" i="15"/>
  <c r="L9" i="15" s="1"/>
  <c r="O8" i="15"/>
  <c r="L8" i="15" s="1"/>
  <c r="O7" i="15"/>
  <c r="L7" i="15" s="1"/>
  <c r="R12" i="14"/>
  <c r="O12" i="14" s="1"/>
  <c r="R11" i="14"/>
  <c r="O11" i="14" s="1"/>
  <c r="R10" i="14"/>
  <c r="O10" i="14" s="1"/>
  <c r="R9" i="14"/>
  <c r="O9" i="14" s="1"/>
  <c r="Q12" i="14"/>
  <c r="N12" i="14" s="1"/>
  <c r="Q11" i="14"/>
  <c r="N11" i="14" s="1"/>
  <c r="Q10" i="14"/>
  <c r="N10" i="14" s="1"/>
  <c r="Q9" i="14"/>
  <c r="N9" i="14" s="1"/>
  <c r="N11" i="5" l="1"/>
  <c r="N9" i="5"/>
  <c r="N8" i="5"/>
  <c r="N7" i="5"/>
  <c r="N6" i="5"/>
  <c r="N5" i="5"/>
  <c r="O11" i="4"/>
  <c r="O9" i="4" l="1"/>
  <c r="O8" i="4"/>
  <c r="O6" i="4"/>
  <c r="O7" i="4"/>
  <c r="O5" i="4"/>
  <c r="H14" i="2"/>
  <c r="G14" i="2"/>
  <c r="F14" i="2"/>
  <c r="H11" i="2"/>
  <c r="H10" i="2"/>
  <c r="G10" i="2"/>
  <c r="F10" i="2"/>
  <c r="H9" i="2"/>
  <c r="H8" i="2"/>
  <c r="H7" i="2"/>
  <c r="G7" i="2"/>
  <c r="F7" i="2"/>
  <c r="D14" i="2"/>
  <c r="C14" i="2"/>
  <c r="B14" i="2"/>
  <c r="D11" i="2"/>
  <c r="D10" i="2"/>
  <c r="C10" i="2"/>
  <c r="B10" i="2"/>
  <c r="C7" i="2"/>
  <c r="B7" i="2"/>
  <c r="D9" i="2"/>
  <c r="D7" i="2"/>
  <c r="D8" i="2"/>
  <c r="H40" i="20" l="1"/>
  <c r="G40" i="20"/>
  <c r="H31" i="20"/>
  <c r="G31" i="20"/>
  <c r="G22" i="20"/>
  <c r="E17" i="12" l="1"/>
  <c r="E16" i="12"/>
  <c r="E14" i="12"/>
  <c r="E31" i="12"/>
  <c r="E30" i="12"/>
  <c r="E28" i="12"/>
  <c r="E24" i="12"/>
  <c r="E23" i="12"/>
  <c r="E21" i="12"/>
  <c r="E10" i="12"/>
  <c r="E9" i="12"/>
  <c r="E7" i="12"/>
  <c r="E11" i="12" s="1"/>
  <c r="E18" i="12" l="1"/>
  <c r="E32" i="12"/>
  <c r="E25" i="12"/>
  <c r="P17" i="8" l="1"/>
  <c r="N18" i="7"/>
  <c r="O6" i="5"/>
  <c r="O5" i="5"/>
  <c r="O7" i="5"/>
  <c r="O8" i="5"/>
  <c r="O9" i="5"/>
  <c r="P6" i="4"/>
  <c r="P7" i="4"/>
  <c r="P8" i="4"/>
  <c r="P9" i="4"/>
  <c r="P5" i="4"/>
  <c r="H12" i="2"/>
  <c r="D12" i="2"/>
</calcChain>
</file>

<file path=xl/sharedStrings.xml><?xml version="1.0" encoding="utf-8"?>
<sst xmlns="http://schemas.openxmlformats.org/spreadsheetml/2006/main" count="311" uniqueCount="116">
  <si>
    <t xml:space="preserve"> </t>
  </si>
  <si>
    <t>Turnover (Euro Thousand)</t>
  </si>
  <si>
    <t>Persons Engaged (Number)</t>
  </si>
  <si>
    <t>Manufacturing (C)</t>
  </si>
  <si>
    <t>Construction (F)</t>
  </si>
  <si>
    <t>(c)</t>
  </si>
  <si>
    <t>All sectors</t>
  </si>
  <si>
    <t>Manufacturing</t>
  </si>
  <si>
    <t>Construction</t>
  </si>
  <si>
    <t>Other industrial</t>
  </si>
  <si>
    <t>Services</t>
  </si>
  <si>
    <t>Turnover</t>
  </si>
  <si>
    <t>Persons engaged</t>
  </si>
  <si>
    <t>Affiliates outside the EU</t>
  </si>
  <si>
    <t>Affiliates inside the EU</t>
  </si>
  <si>
    <t>Total</t>
  </si>
  <si>
    <t>Persons Engaged</t>
  </si>
  <si>
    <t>All countries</t>
  </si>
  <si>
    <t>Austria</t>
  </si>
  <si>
    <t>Australia</t>
  </si>
  <si>
    <t>Belgium</t>
  </si>
  <si>
    <t>Canada</t>
  </si>
  <si>
    <t>China</t>
  </si>
  <si>
    <t>Czech Republic</t>
  </si>
  <si>
    <t>Germany</t>
  </si>
  <si>
    <t>Denmark</t>
  </si>
  <si>
    <t>Spain</t>
  </si>
  <si>
    <t>France</t>
  </si>
  <si>
    <t>United Kingdom</t>
  </si>
  <si>
    <t>Hungary</t>
  </si>
  <si>
    <t>Italy</t>
  </si>
  <si>
    <t>Japan</t>
  </si>
  <si>
    <t>Netherlands</t>
  </si>
  <si>
    <t>Norway</t>
  </si>
  <si>
    <t>New Zealand</t>
  </si>
  <si>
    <t>Poland</t>
  </si>
  <si>
    <t>Russian Federation</t>
  </si>
  <si>
    <t>Singapore</t>
  </si>
  <si>
    <t>United States</t>
  </si>
  <si>
    <t>Other countries</t>
  </si>
  <si>
    <t>nacegrp2</t>
  </si>
  <si>
    <t>country2</t>
  </si>
  <si>
    <t>Number of enterpises (units)</t>
  </si>
  <si>
    <t>Turnover (millions)</t>
  </si>
  <si>
    <t>Gross value added (millions)</t>
  </si>
  <si>
    <t>Gross operating suplus (millions)</t>
  </si>
  <si>
    <t>Persons engaged (units)</t>
  </si>
  <si>
    <t>1 Manufacturing (C)</t>
  </si>
  <si>
    <t>1 Irish-owned</t>
  </si>
  <si>
    <t>2 Intra-EU</t>
  </si>
  <si>
    <t>3 Extra-EU</t>
  </si>
  <si>
    <t>2 Construction (F)</t>
  </si>
  <si>
    <t>4 Services (H to N, inc. 92.93,95,96, ex. K)</t>
  </si>
  <si>
    <t>Irish-owned</t>
  </si>
  <si>
    <t>Foreign-owned</t>
  </si>
  <si>
    <t>All enterprises</t>
  </si>
  <si>
    <t>n/a</t>
  </si>
  <si>
    <t>Number of enterpises</t>
  </si>
  <si>
    <t>Number of persons engaged</t>
  </si>
  <si>
    <t>Turnover (€millions)</t>
  </si>
  <si>
    <t>GVA (€millions)</t>
  </si>
  <si>
    <t xml:space="preserve">     All sectors</t>
  </si>
  <si>
    <t xml:space="preserve">     Manufacturing</t>
  </si>
  <si>
    <t xml:space="preserve">     Construction</t>
  </si>
  <si>
    <t xml:space="preserve">     Distribution</t>
  </si>
  <si>
    <t>Insert footnotes as per Business in Ireland 2010 plus the following footnote:</t>
  </si>
  <si>
    <t>Distribution and Services</t>
  </si>
  <si>
    <t xml:space="preserve">      Distribution</t>
  </si>
  <si>
    <t>1  Services covers NACE Rev. 2 H to S excluding O.</t>
  </si>
  <si>
    <r>
      <t xml:space="preserve">      Services (excl. Fin)</t>
    </r>
    <r>
      <rPr>
        <b/>
        <vertAlign val="superscript"/>
        <sz val="11"/>
        <color theme="1"/>
        <rFont val="Calibri"/>
        <family val="2"/>
        <scheme val="minor"/>
      </rPr>
      <t>1</t>
    </r>
  </si>
  <si>
    <r>
      <t xml:space="preserve">      Services (incl. Fin)</t>
    </r>
    <r>
      <rPr>
        <b/>
        <vertAlign val="superscript"/>
        <sz val="11"/>
        <color theme="1"/>
        <rFont val="Calibri"/>
        <family val="2"/>
        <scheme val="minor"/>
      </rPr>
      <t>1</t>
    </r>
  </si>
  <si>
    <t>1  Services covers NACE Rev. 2 H to N (excluding K) and R92, R93, S95, S96.</t>
  </si>
  <si>
    <t>Foreign-owned affiliates</t>
  </si>
  <si>
    <t>GVA</t>
  </si>
  <si>
    <t>3 Trades (G)</t>
  </si>
  <si>
    <t>Distribution</t>
  </si>
  <si>
    <t>Services (incl. Fin)</t>
  </si>
  <si>
    <t>ALL SECTORS</t>
  </si>
  <si>
    <t>Owned by EU multinationals</t>
  </si>
  <si>
    <t>Owned by non-EU multinationals</t>
  </si>
  <si>
    <t>Number of Persons Engaged</t>
  </si>
  <si>
    <t>Total Irish owned foreign affiliates</t>
  </si>
  <si>
    <t>Intra-EU</t>
  </si>
  <si>
    <t>Extra-EU</t>
  </si>
  <si>
    <r>
      <rPr>
        <b/>
        <sz val="7"/>
        <color indexed="8"/>
        <rFont val="Arial"/>
        <family val="2"/>
      </rPr>
      <t xml:space="preserve">Source: </t>
    </r>
    <r>
      <rPr>
        <sz val="7"/>
        <color indexed="8"/>
        <rFont val="Arial"/>
        <family val="2"/>
      </rPr>
      <t>CSO Outward Foreign Affiliates Survey</t>
    </r>
  </si>
  <si>
    <r>
      <t>Number of enterprises</t>
    </r>
    <r>
      <rPr>
        <b/>
        <vertAlign val="superscript"/>
        <sz val="8"/>
        <color indexed="8"/>
        <rFont val="Arial"/>
        <family val="2"/>
      </rPr>
      <t>1</t>
    </r>
  </si>
  <si>
    <t>Total foreign</t>
  </si>
  <si>
    <r>
      <t>Number of Persons Engaged</t>
    </r>
    <r>
      <rPr>
        <b/>
        <vertAlign val="superscript"/>
        <sz val="8"/>
        <color indexed="8"/>
        <rFont val="Arial"/>
        <family val="2"/>
      </rPr>
      <t>1</t>
    </r>
  </si>
  <si>
    <t>Gross Value Added (€millions)</t>
  </si>
  <si>
    <r>
      <rPr>
        <b/>
        <sz val="7"/>
        <color indexed="8"/>
        <rFont val="Arial"/>
        <family val="2"/>
      </rPr>
      <t xml:space="preserve">Source: </t>
    </r>
    <r>
      <rPr>
        <sz val="7"/>
        <color indexed="8"/>
        <rFont val="Arial"/>
        <family val="2"/>
      </rPr>
      <t>CSO structural business surveys</t>
    </r>
  </si>
  <si>
    <r>
      <rPr>
        <vertAlign val="superscript"/>
        <sz val="7"/>
        <color indexed="8"/>
        <rFont val="Arial"/>
        <family val="2"/>
      </rPr>
      <t>1</t>
    </r>
    <r>
      <rPr>
        <sz val="7"/>
        <color indexed="8"/>
        <rFont val="Arial"/>
        <family val="2"/>
      </rPr>
      <t xml:space="preserve"> The number of enterprises and persons engaged published in this table are derived from the Structural Business Surveys while the number of enterprises and persons engaged in the rest of this publication are taken from CSO Business Demography statistics ie administrative sources.</t>
    </r>
  </si>
  <si>
    <t xml:space="preserve">Table 8.2 Structural business statistics by sector and nationality of ownership, 2011 </t>
  </si>
  <si>
    <r>
      <rPr>
        <vertAlign val="superscript"/>
        <sz val="7"/>
        <color theme="1"/>
        <rFont val="Arial"/>
        <family val="2"/>
      </rPr>
      <t xml:space="preserve">2 </t>
    </r>
    <r>
      <rPr>
        <sz val="7"/>
        <color theme="1"/>
        <rFont val="Arial"/>
        <family val="2"/>
      </rPr>
      <t xml:space="preserve"> Services covers NACE Rev. 2 H to N (excluding K) and R92, R93, S95, S96.</t>
    </r>
  </si>
  <si>
    <t>LEGENDS</t>
  </si>
  <si>
    <t>Distribution (G)</t>
  </si>
  <si>
    <t>Table 8.1  Irish-owned foreign affiliate statistics, persons engaged and turnover, 2011</t>
  </si>
  <si>
    <t>Other                       industrial</t>
  </si>
  <si>
    <r>
      <t>Services (ex. Fin)</t>
    </r>
    <r>
      <rPr>
        <b/>
        <vertAlign val="superscript"/>
        <sz val="8"/>
        <color rgb="FFFF0000"/>
        <rFont val="Arial"/>
        <family val="2"/>
      </rPr>
      <t>2</t>
    </r>
  </si>
  <si>
    <t>Other Industrial (B,D,E)</t>
  </si>
  <si>
    <t>Table 8.1 Irish-owned foreign affiliates, persons engaged and turnover, 2012</t>
  </si>
  <si>
    <t>Table 8.2 Structural business statistics by sector and nationality of ownership, 2012</t>
  </si>
  <si>
    <t>Numbers foreign owned</t>
  </si>
  <si>
    <t>Foreign owned numbers</t>
  </si>
  <si>
    <t>No.</t>
  </si>
  <si>
    <t>€m</t>
  </si>
  <si>
    <t>Enterprises</t>
  </si>
  <si>
    <t>Region</t>
  </si>
  <si>
    <t>South-East</t>
  </si>
  <si>
    <t>Border</t>
  </si>
  <si>
    <t>Mid-West</t>
  </si>
  <si>
    <t>South-West</t>
  </si>
  <si>
    <t>Dublin</t>
  </si>
  <si>
    <t>West</t>
  </si>
  <si>
    <t>Mid-East</t>
  </si>
  <si>
    <t>Midlands</t>
  </si>
  <si>
    <t>Table 1.5 Enterprises very reliant on exports by region,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</si>
</sst>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28" x14ac:knownFonts="1">
    <font>
      <sz val="11"/>
      <color theme="1"/>
      <name val="Calibri"/>
      <family val="2"/>
      <scheme val="minor"/>
    </font>
    <font>
      <b/>
      <sz val="11"/>
      <color theme="1"/>
      <name val="Calibri"/>
      <family val="2"/>
      <scheme val="minor"/>
    </font>
    <font>
      <sz val="11"/>
      <name val="Arial"/>
      <family val="2"/>
    </font>
    <font>
      <b/>
      <vertAlign val="superscript"/>
      <sz val="11"/>
      <color theme="1"/>
      <name val="Calibri"/>
      <family val="2"/>
      <scheme val="minor"/>
    </font>
    <font>
      <sz val="11"/>
      <color rgb="FFFF0000"/>
      <name val="Calibri"/>
      <family val="2"/>
      <scheme val="minor"/>
    </font>
    <font>
      <b/>
      <sz val="10"/>
      <color rgb="FF6300D5"/>
      <name val="Arial"/>
      <family val="2"/>
    </font>
    <font>
      <sz val="11"/>
      <color rgb="FF6300D5"/>
      <name val="Calibri"/>
      <family val="2"/>
      <scheme val="minor"/>
    </font>
    <font>
      <sz val="8"/>
      <color theme="1"/>
      <name val="Arial"/>
      <family val="2"/>
    </font>
    <font>
      <b/>
      <sz val="8"/>
      <color theme="1"/>
      <name val="Arial"/>
      <family val="2"/>
    </font>
    <font>
      <sz val="7"/>
      <color indexed="8"/>
      <name val="Arial"/>
      <family val="2"/>
    </font>
    <font>
      <b/>
      <sz val="7"/>
      <color indexed="8"/>
      <name val="Arial"/>
      <family val="2"/>
    </font>
    <font>
      <b/>
      <sz val="8"/>
      <color rgb="FFFF0000"/>
      <name val="Arial"/>
      <family val="2"/>
    </font>
    <font>
      <b/>
      <vertAlign val="superscript"/>
      <sz val="8"/>
      <color indexed="8"/>
      <name val="Arial"/>
      <family val="2"/>
    </font>
    <font>
      <sz val="7"/>
      <color theme="1"/>
      <name val="Arial"/>
      <family val="2"/>
    </font>
    <font>
      <vertAlign val="superscript"/>
      <sz val="7"/>
      <color indexed="8"/>
      <name val="Arial"/>
      <family val="2"/>
    </font>
    <font>
      <b/>
      <sz val="10"/>
      <color rgb="FFFF0000"/>
      <name val="Arial"/>
      <family val="2"/>
    </font>
    <font>
      <sz val="11"/>
      <color rgb="FF00B050"/>
      <name val="Calibri"/>
      <family val="2"/>
      <scheme val="minor"/>
    </font>
    <font>
      <b/>
      <sz val="11"/>
      <color rgb="FF00B050"/>
      <name val="Calibri"/>
      <family val="2"/>
      <scheme val="minor"/>
    </font>
    <font>
      <sz val="11"/>
      <color rgb="FF00B0F0"/>
      <name val="Calibri"/>
      <family val="2"/>
      <scheme val="minor"/>
    </font>
    <font>
      <sz val="11"/>
      <color rgb="FF7030A0"/>
      <name val="Calibri"/>
      <family val="2"/>
      <scheme val="minor"/>
    </font>
    <font>
      <vertAlign val="superscript"/>
      <sz val="7"/>
      <color theme="1"/>
      <name val="Arial"/>
      <family val="2"/>
    </font>
    <font>
      <sz val="11"/>
      <name val="Calibri"/>
      <family val="2"/>
      <scheme val="minor"/>
    </font>
    <font>
      <b/>
      <sz val="14.4"/>
      <color rgb="FF000000"/>
      <name val="Calibri"/>
      <family val="2"/>
      <scheme val="minor"/>
    </font>
    <font>
      <b/>
      <sz val="8"/>
      <name val="Arial"/>
      <family val="2"/>
    </font>
    <font>
      <sz val="8"/>
      <name val="Arial"/>
      <family val="2"/>
    </font>
    <font>
      <b/>
      <sz val="11"/>
      <name val="Calibri"/>
      <family val="2"/>
      <scheme val="minor"/>
    </font>
    <font>
      <b/>
      <vertAlign val="superscript"/>
      <sz val="8"/>
      <color rgb="FFFF0000"/>
      <name val="Arial"/>
      <family val="2"/>
    </font>
    <font>
      <sz val="11"/>
      <name val="Arial"/>
      <family val="2"/>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auto="1"/>
      </bottom>
      <diagonal/>
    </border>
    <border>
      <left/>
      <right/>
      <top style="thin">
        <color indexed="64"/>
      </top>
      <bottom/>
      <diagonal/>
    </border>
  </borders>
  <cellStyleXfs count="3">
    <xf numFmtId="0" fontId="0" fillId="0" borderId="0"/>
    <xf numFmtId="0" fontId="2" fillId="0" borderId="0"/>
    <xf numFmtId="0" fontId="27" fillId="0" borderId="0"/>
  </cellStyleXfs>
  <cellXfs count="94">
    <xf numFmtId="0" fontId="0" fillId="0" borderId="0" xfId="0"/>
    <xf numFmtId="3" fontId="0" fillId="0" borderId="0" xfId="0" applyNumberFormat="1"/>
    <xf numFmtId="3" fontId="0" fillId="0" borderId="0" xfId="0" applyNumberFormat="1" applyAlignment="1">
      <alignment horizontal="right"/>
    </xf>
    <xf numFmtId="0" fontId="1" fillId="0" borderId="0" xfId="0" applyFont="1"/>
    <xf numFmtId="0" fontId="1" fillId="0" borderId="0" xfId="0" applyFont="1" applyAlignment="1">
      <alignment wrapText="1"/>
    </xf>
    <xf numFmtId="0" fontId="0" fillId="0" borderId="0" xfId="0" applyAlignment="1">
      <alignment wrapText="1"/>
    </xf>
    <xf numFmtId="164" fontId="0" fillId="0" borderId="0" xfId="0" applyNumberFormat="1"/>
    <xf numFmtId="165" fontId="0" fillId="0" borderId="0" xfId="0" applyNumberFormat="1"/>
    <xf numFmtId="3" fontId="1" fillId="0" borderId="0" xfId="0" applyNumberFormat="1" applyFont="1"/>
    <xf numFmtId="0" fontId="0" fillId="0" borderId="0" xfId="0" applyFont="1"/>
    <xf numFmtId="3" fontId="1" fillId="0" borderId="0" xfId="0" applyNumberFormat="1" applyFont="1" applyAlignment="1">
      <alignment horizontal="right"/>
    </xf>
    <xf numFmtId="0" fontId="1" fillId="0" borderId="0" xfId="0" applyFont="1" applyAlignment="1">
      <alignment horizontal="right" wrapText="1"/>
    </xf>
    <xf numFmtId="3" fontId="1" fillId="0" borderId="0" xfId="0" applyNumberFormat="1" applyFont="1" applyAlignment="1">
      <alignment horizontal="right" wrapText="1"/>
    </xf>
    <xf numFmtId="166" fontId="0" fillId="0" borderId="0" xfId="0" applyNumberFormat="1"/>
    <xf numFmtId="3" fontId="0" fillId="0" borderId="0" xfId="0" applyNumberFormat="1" applyFont="1"/>
    <xf numFmtId="0" fontId="0" fillId="0" borderId="0" xfId="0" applyFill="1"/>
    <xf numFmtId="3" fontId="0" fillId="0" borderId="0" xfId="0" applyNumberFormat="1" applyFill="1"/>
    <xf numFmtId="9" fontId="0" fillId="0" borderId="0" xfId="0" applyNumberFormat="1" applyFill="1"/>
    <xf numFmtId="166" fontId="0" fillId="0" borderId="0" xfId="0" applyNumberFormat="1" applyFill="1"/>
    <xf numFmtId="164" fontId="0" fillId="0" borderId="0" xfId="0" applyNumberFormat="1" applyFont="1"/>
    <xf numFmtId="0" fontId="5" fillId="0" borderId="0" xfId="0" applyFont="1"/>
    <xf numFmtId="0" fontId="6" fillId="0" borderId="0" xfId="0" applyFont="1"/>
    <xf numFmtId="0" fontId="7" fillId="0" borderId="0" xfId="0" applyFont="1"/>
    <xf numFmtId="0" fontId="8" fillId="0" borderId="0" xfId="0" applyFont="1" applyAlignment="1">
      <alignment horizontal="right"/>
    </xf>
    <xf numFmtId="0" fontId="8" fillId="0" borderId="0" xfId="0" applyFont="1"/>
    <xf numFmtId="3" fontId="8" fillId="0" borderId="0" xfId="0" applyNumberFormat="1" applyFont="1"/>
    <xf numFmtId="0" fontId="7" fillId="0" borderId="0" xfId="0" applyFont="1" applyAlignment="1">
      <alignment horizontal="left" indent="1"/>
    </xf>
    <xf numFmtId="3" fontId="7" fillId="0" borderId="0" xfId="0" applyNumberFormat="1" applyFont="1" applyAlignment="1">
      <alignment horizontal="right"/>
    </xf>
    <xf numFmtId="3" fontId="7" fillId="0" borderId="0" xfId="0" applyNumberFormat="1" applyFont="1"/>
    <xf numFmtId="0" fontId="8" fillId="0" borderId="0" xfId="0" applyFont="1" applyAlignment="1">
      <alignment horizontal="left"/>
    </xf>
    <xf numFmtId="0" fontId="7" fillId="0" borderId="1" xfId="0" applyFont="1" applyBorder="1"/>
    <xf numFmtId="0" fontId="8" fillId="0" borderId="1" xfId="0" applyFont="1" applyBorder="1"/>
    <xf numFmtId="0" fontId="9" fillId="0" borderId="0" xfId="0" applyFont="1"/>
    <xf numFmtId="0" fontId="8" fillId="0" borderId="0" xfId="0" applyFont="1" applyBorder="1" applyAlignment="1">
      <alignment vertical="center"/>
    </xf>
    <xf numFmtId="3" fontId="7" fillId="0" borderId="0" xfId="0" applyNumberFormat="1" applyFont="1" applyBorder="1" applyAlignment="1">
      <alignment horizontal="right"/>
    </xf>
    <xf numFmtId="0" fontId="7" fillId="0" borderId="0" xfId="0" applyFont="1" applyAlignment="1">
      <alignment horizontal="right"/>
    </xf>
    <xf numFmtId="164" fontId="7" fillId="0" borderId="0" xfId="0" applyNumberFormat="1" applyFont="1" applyBorder="1" applyAlignment="1">
      <alignment horizontal="right"/>
    </xf>
    <xf numFmtId="4" fontId="7" fillId="0" borderId="0" xfId="0" applyNumberFormat="1" applyFont="1" applyBorder="1" applyAlignment="1">
      <alignment horizontal="right"/>
    </xf>
    <xf numFmtId="0" fontId="8" fillId="0" borderId="0" xfId="0" applyFont="1" applyAlignment="1">
      <alignment horizontal="left" indent="1"/>
    </xf>
    <xf numFmtId="0" fontId="13" fillId="0" borderId="0" xfId="0" applyFont="1"/>
    <xf numFmtId="3" fontId="16" fillId="0" borderId="0" xfId="0" applyNumberFormat="1" applyFont="1"/>
    <xf numFmtId="3" fontId="17" fillId="0" borderId="0" xfId="0" applyNumberFormat="1" applyFont="1"/>
    <xf numFmtId="3" fontId="18" fillId="0" borderId="0" xfId="0" applyNumberFormat="1" applyFont="1" applyAlignment="1">
      <alignment horizontal="right"/>
    </xf>
    <xf numFmtId="3" fontId="19" fillId="0" borderId="0" xfId="0" applyNumberFormat="1" applyFont="1" applyAlignment="1">
      <alignment horizontal="right"/>
    </xf>
    <xf numFmtId="0" fontId="22" fillId="0" borderId="0" xfId="0" applyFont="1" applyAlignment="1">
      <alignment horizontal="center" readingOrder="1"/>
    </xf>
    <xf numFmtId="0" fontId="23" fillId="0" borderId="0" xfId="0" applyFont="1" applyBorder="1" applyAlignment="1">
      <alignment vertical="center"/>
    </xf>
    <xf numFmtId="3" fontId="24" fillId="0" borderId="0" xfId="0" applyNumberFormat="1" applyFont="1"/>
    <xf numFmtId="3" fontId="23" fillId="0" borderId="0" xfId="0" applyNumberFormat="1" applyFont="1"/>
    <xf numFmtId="0" fontId="21" fillId="0" borderId="0" xfId="0" applyFont="1"/>
    <xf numFmtId="3" fontId="24" fillId="0" borderId="0" xfId="0" applyNumberFormat="1" applyFont="1" applyAlignment="1">
      <alignment horizontal="right"/>
    </xf>
    <xf numFmtId="0" fontId="24" fillId="0" borderId="0" xfId="0" applyFont="1" applyAlignment="1">
      <alignment horizontal="left" indent="1"/>
    </xf>
    <xf numFmtId="0" fontId="24" fillId="0" borderId="0" xfId="0" applyFont="1" applyAlignment="1">
      <alignment horizontal="right"/>
    </xf>
    <xf numFmtId="3" fontId="24" fillId="0" borderId="0" xfId="0" applyNumberFormat="1" applyFont="1" applyBorder="1" applyAlignment="1">
      <alignment horizontal="right"/>
    </xf>
    <xf numFmtId="3" fontId="23" fillId="0" borderId="0" xfId="0" applyNumberFormat="1" applyFont="1" applyAlignment="1">
      <alignment horizontal="right"/>
    </xf>
    <xf numFmtId="0" fontId="25" fillId="0" borderId="0" xfId="0" applyFont="1"/>
    <xf numFmtId="3" fontId="23" fillId="2" borderId="0" xfId="0" applyNumberFormat="1" applyFont="1" applyFill="1"/>
    <xf numFmtId="0" fontId="23" fillId="0" borderId="0" xfId="0" applyFont="1" applyAlignment="1">
      <alignment horizontal="right"/>
    </xf>
    <xf numFmtId="0" fontId="15" fillId="0" borderId="0" xfId="0" applyFont="1"/>
    <xf numFmtId="3" fontId="8" fillId="0" borderId="0" xfId="0" applyNumberFormat="1" applyFont="1" applyAlignment="1">
      <alignment horizontal="right"/>
    </xf>
    <xf numFmtId="3" fontId="21" fillId="0" borderId="0" xfId="0" applyNumberFormat="1" applyFont="1" applyAlignment="1">
      <alignment horizontal="right"/>
    </xf>
    <xf numFmtId="3" fontId="21" fillId="0" borderId="0" xfId="0" applyNumberFormat="1" applyFont="1"/>
    <xf numFmtId="3" fontId="25" fillId="0" borderId="0" xfId="0" applyNumberFormat="1" applyFont="1"/>
    <xf numFmtId="0" fontId="0" fillId="0" borderId="0" xfId="0" applyFill="1" applyAlignment="1">
      <alignment horizontal="center" wrapText="1"/>
    </xf>
    <xf numFmtId="0" fontId="24" fillId="0" borderId="0" xfId="0" applyFont="1" applyAlignment="1"/>
    <xf numFmtId="0" fontId="23" fillId="0" borderId="0" xfId="0" applyFont="1" applyFill="1" applyAlignment="1"/>
    <xf numFmtId="0" fontId="24" fillId="0" borderId="0" xfId="0" applyFont="1" applyFill="1" applyBorder="1" applyAlignment="1">
      <alignment horizontal="left" vertical="center"/>
    </xf>
    <xf numFmtId="0" fontId="24" fillId="0" borderId="1" xfId="0" applyFont="1" applyFill="1" applyBorder="1" applyAlignment="1">
      <alignment horizontal="left" vertical="center"/>
    </xf>
    <xf numFmtId="3" fontId="24" fillId="0" borderId="0" xfId="0" applyNumberFormat="1" applyFont="1" applyBorder="1" applyAlignment="1">
      <alignment horizontal="right" vertical="center"/>
    </xf>
    <xf numFmtId="3" fontId="24" fillId="0" borderId="1" xfId="0" applyNumberFormat="1" applyFont="1" applyBorder="1" applyAlignment="1">
      <alignment horizontal="right" vertical="center"/>
    </xf>
    <xf numFmtId="0" fontId="23" fillId="0" borderId="2" xfId="0" applyFont="1" applyBorder="1" applyAlignment="1">
      <alignment horizontal="left" wrapText="1"/>
    </xf>
    <xf numFmtId="0" fontId="23" fillId="0" borderId="2" xfId="0" applyFont="1" applyBorder="1" applyAlignment="1">
      <alignment horizontal="right" vertical="center"/>
    </xf>
    <xf numFmtId="0" fontId="23" fillId="0" borderId="1" xfId="0" applyFont="1" applyFill="1" applyBorder="1" applyAlignment="1">
      <alignment horizontal="left" vertical="center"/>
    </xf>
    <xf numFmtId="0" fontId="23" fillId="0" borderId="1" xfId="0" applyFont="1" applyFill="1" applyBorder="1" applyAlignment="1">
      <alignment horizontal="right" vertical="center"/>
    </xf>
    <xf numFmtId="0" fontId="23" fillId="0" borderId="1" xfId="0" applyFont="1" applyBorder="1" applyAlignment="1">
      <alignment horizontal="left" vertical="center" wrapText="1"/>
    </xf>
    <xf numFmtId="0" fontId="8" fillId="0" borderId="2" xfId="0" applyFont="1" applyFill="1" applyBorder="1" applyAlignment="1">
      <alignment horizontal="right" vertical="center" wrapText="1"/>
    </xf>
    <xf numFmtId="0" fontId="8" fillId="0" borderId="1" xfId="0" applyFont="1" applyFill="1" applyBorder="1" applyAlignment="1">
      <alignment horizontal="right"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Fill="1" applyBorder="1"/>
    <xf numFmtId="0" fontId="11" fillId="0" borderId="2" xfId="0" applyFont="1" applyFill="1" applyBorder="1" applyAlignment="1">
      <alignment horizontal="right" vertical="center" wrapText="1"/>
    </xf>
    <xf numFmtId="0" fontId="11" fillId="0" borderId="1" xfId="0" applyFont="1" applyFill="1" applyBorder="1" applyAlignment="1">
      <alignment horizontal="right" vertical="center" wrapText="1"/>
    </xf>
    <xf numFmtId="0" fontId="1" fillId="0" borderId="1" xfId="0" applyFont="1" applyBorder="1" applyAlignment="1">
      <alignment horizontal="center"/>
    </xf>
    <xf numFmtId="0" fontId="0" fillId="0" borderId="1" xfId="0" applyBorder="1" applyAlignment="1">
      <alignment horizontal="center"/>
    </xf>
    <xf numFmtId="0" fontId="9" fillId="0" borderId="0" xfId="0" applyFont="1" applyAlignment="1">
      <alignment wrapText="1"/>
    </xf>
    <xf numFmtId="0" fontId="13" fillId="0" borderId="0" xfId="0" applyFont="1" applyAlignment="1">
      <alignment wrapText="1"/>
    </xf>
    <xf numFmtId="0" fontId="15" fillId="0" borderId="0" xfId="0" applyFont="1" applyAlignment="1">
      <alignment wrapText="1"/>
    </xf>
    <xf numFmtId="0" fontId="4" fillId="0" borderId="0" xfId="0" applyFont="1" applyAlignment="1">
      <alignment wrapText="1"/>
    </xf>
    <xf numFmtId="0" fontId="8" fillId="0" borderId="2" xfId="0" applyFont="1" applyBorder="1" applyAlignment="1">
      <alignment vertical="center"/>
    </xf>
    <xf numFmtId="0" fontId="8" fillId="0" borderId="1" xfId="0" applyFont="1" applyBorder="1" applyAlignment="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11" fillId="2" borderId="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0" fillId="0" borderId="0" xfId="0" applyAlignment="1">
      <alignment horizontal="center"/>
    </xf>
  </cellXfs>
  <cellStyles count="3">
    <cellStyle name="Normal" xfId="0" builtinId="0"/>
    <cellStyle name="Normal 2" xfId="1"/>
    <cellStyle name="Normal 3" xfId="2"/>
  </cellStyles>
  <dxfs count="0"/>
  <tableStyles count="0" defaultTableStyle="TableStyleMedium2" defaultPivotStyle="PivotStyleLight16"/>
  <colors>
    <mruColors>
      <color rgb="FF6300D5"/>
      <color rgb="FF00FFBB"/>
      <color rgb="FFEAFF65"/>
      <color rgb="FFBF87FF"/>
      <color rgb="FFBFFFED"/>
      <color rgb="FFFF5389"/>
      <color rgb="FFFFBC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8.2 Persons engaged in Irish-owned foreign affiliates by sector, 2012</a:t>
            </a:r>
          </a:p>
        </c:rich>
      </c:tx>
      <c:overlay val="0"/>
    </c:title>
    <c:autoTitleDeleted val="0"/>
    <c:plotArea>
      <c:layout/>
      <c:pieChart>
        <c:varyColors val="1"/>
        <c:ser>
          <c:idx val="0"/>
          <c:order val="0"/>
          <c:tx>
            <c:strRef>
              <c:f>'Figure 8.2 old'!$P$4</c:f>
              <c:strCache>
                <c:ptCount val="1"/>
              </c:strCache>
            </c:strRef>
          </c:tx>
          <c:dPt>
            <c:idx val="0"/>
            <c:bubble3D val="0"/>
            <c:spPr>
              <a:solidFill>
                <a:srgbClr val="EAFF65"/>
              </a:solidFill>
            </c:spPr>
            <c:extLst>
              <c:ext xmlns:c16="http://schemas.microsoft.com/office/drawing/2014/chart" uri="{C3380CC4-5D6E-409C-BE32-E72D297353CC}">
                <c16:uniqueId val="{00000001-3BFF-41E0-AE04-FE035132F4AB}"/>
              </c:ext>
            </c:extLst>
          </c:dPt>
          <c:dPt>
            <c:idx val="1"/>
            <c:bubble3D val="0"/>
            <c:spPr>
              <a:solidFill>
                <a:srgbClr val="FF5389"/>
              </a:solidFill>
            </c:spPr>
            <c:extLst>
              <c:ext xmlns:c16="http://schemas.microsoft.com/office/drawing/2014/chart" uri="{C3380CC4-5D6E-409C-BE32-E72D297353CC}">
                <c16:uniqueId val="{00000003-3BFF-41E0-AE04-FE035132F4AB}"/>
              </c:ext>
            </c:extLst>
          </c:dPt>
          <c:dPt>
            <c:idx val="2"/>
            <c:bubble3D val="0"/>
            <c:spPr>
              <a:solidFill>
                <a:srgbClr val="FFBC85"/>
              </a:solidFill>
            </c:spPr>
            <c:extLst>
              <c:ext xmlns:c16="http://schemas.microsoft.com/office/drawing/2014/chart" uri="{C3380CC4-5D6E-409C-BE32-E72D297353CC}">
                <c16:uniqueId val="{00000005-3BFF-41E0-AE04-FE035132F4AB}"/>
              </c:ext>
            </c:extLst>
          </c:dPt>
          <c:dPt>
            <c:idx val="3"/>
            <c:bubble3D val="0"/>
            <c:spPr>
              <a:solidFill>
                <a:srgbClr val="BF87FF"/>
              </a:solidFill>
            </c:spPr>
            <c:extLst>
              <c:ext xmlns:c16="http://schemas.microsoft.com/office/drawing/2014/chart" uri="{C3380CC4-5D6E-409C-BE32-E72D297353CC}">
                <c16:uniqueId val="{00000007-3BFF-41E0-AE04-FE035132F4AB}"/>
              </c:ext>
            </c:extLst>
          </c:dPt>
          <c:dPt>
            <c:idx val="4"/>
            <c:bubble3D val="0"/>
            <c:spPr>
              <a:solidFill>
                <a:srgbClr val="BFFFED"/>
              </a:solidFill>
            </c:spPr>
            <c:extLst>
              <c:ext xmlns:c16="http://schemas.microsoft.com/office/drawing/2014/chart" uri="{C3380CC4-5D6E-409C-BE32-E72D297353CC}">
                <c16:uniqueId val="{00000009-3BFF-41E0-AE04-FE035132F4AB}"/>
              </c:ext>
            </c:extLst>
          </c:dPt>
          <c:dLbls>
            <c:spPr>
              <a:noFill/>
              <a:ln>
                <a:noFill/>
              </a:ln>
              <a:effectLst/>
            </c:spPr>
            <c:txPr>
              <a:bodyPr/>
              <a:lstStyle/>
              <a:p>
                <a:pPr>
                  <a:defRPr lang="en-IE" b="1"/>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'Figure 8.2 old'!$N$5:$N$9</c:f>
              <c:strCache>
                <c:ptCount val="5"/>
                <c:pt idx="0">
                  <c:v>Manufacturing (C)</c:v>
                </c:pt>
                <c:pt idx="1">
                  <c:v>Other Industrial (B,D,E)</c:v>
                </c:pt>
                <c:pt idx="2">
                  <c:v>Construction (F)</c:v>
                </c:pt>
                <c:pt idx="3">
                  <c:v>Distribution (G)</c:v>
                </c:pt>
                <c:pt idx="4">
                  <c:v>Services (incl. Fin)</c:v>
                </c:pt>
              </c:strCache>
            </c:strRef>
          </c:cat>
          <c:val>
            <c:numRef>
              <c:f>'Figure 8.2 old'!$P$5:$P$9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3BFF-41E0-AE04-FE035132F4AB}"/>
            </c:ext>
          </c:extLst>
        </c:ser>
        <c:dLbls>
          <c:showLegendKey val="0"/>
          <c:showVal val="0"/>
          <c:showCatName val="0"/>
          <c:showSerName val="0"/>
          <c:showPercent val="0"/>
          <c:showBubbleSize val="0"/>
          <c:showLeaderLines val="1"/>
        </c:dLbls>
        <c:firstSliceAng val="0"/>
      </c:pieChart>
    </c:plotArea>
    <c:legend>
      <c:legendPos val="r"/>
      <c:overlay val="0"/>
      <c:txPr>
        <a:bodyPr/>
        <a:lstStyle/>
        <a:p>
          <a:pPr>
            <a:defRPr lang="en-IE"/>
          </a:pPr>
          <a:endParaRPr lang="en-US"/>
        </a:p>
      </c:txPr>
    </c:legend>
    <c:plotVisOnly val="1"/>
    <c:dispBlanksAs val="zero"/>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38"/>
          <c:y val="0.17199222824419674"/>
          <c:w val="0.81303039906389463"/>
          <c:h val="0.61169908306916443"/>
        </c:manualLayout>
      </c:layout>
      <c:barChart>
        <c:barDir val="col"/>
        <c:grouping val="clustered"/>
        <c:varyColors val="0"/>
        <c:ser>
          <c:idx val="0"/>
          <c:order val="0"/>
          <c:tx>
            <c:strRef>
              <c:f>'Old Figure 8.10'!$L$6</c:f>
              <c:strCache>
                <c:ptCount val="1"/>
                <c:pt idx="0">
                  <c:v>2011</c:v>
                </c:pt>
              </c:strCache>
            </c:strRef>
          </c:tx>
          <c:spPr>
            <a:solidFill>
              <a:srgbClr val="00FFBB"/>
            </a:solidFill>
          </c:spPr>
          <c:invertIfNegative val="0"/>
          <c:cat>
            <c:strRef>
              <c:f>'Old Figure 8.10'!$K$7:$K$10</c:f>
              <c:strCache>
                <c:ptCount val="4"/>
                <c:pt idx="0">
                  <c:v>Number of enterpises</c:v>
                </c:pt>
                <c:pt idx="1">
                  <c:v>Persons engaged</c:v>
                </c:pt>
                <c:pt idx="2">
                  <c:v>Turnover</c:v>
                </c:pt>
                <c:pt idx="3">
                  <c:v>GVA</c:v>
                </c:pt>
              </c:strCache>
            </c:strRef>
          </c:cat>
          <c:val>
            <c:numRef>
              <c:f>'Old Figure 8.10'!$L$7:$L$10</c:f>
              <c:numCache>
                <c:formatCode>0.0</c:formatCode>
                <c:ptCount val="4"/>
                <c:pt idx="0">
                  <c:v>0</c:v>
                </c:pt>
                <c:pt idx="1">
                  <c:v>0</c:v>
                </c:pt>
                <c:pt idx="2">
                  <c:v>0</c:v>
                </c:pt>
                <c:pt idx="3">
                  <c:v>0</c:v>
                </c:pt>
              </c:numCache>
            </c:numRef>
          </c:val>
          <c:extLst>
            <c:ext xmlns:c16="http://schemas.microsoft.com/office/drawing/2014/chart" uri="{C3380CC4-5D6E-409C-BE32-E72D297353CC}">
              <c16:uniqueId val="{00000000-D3CB-4840-B54D-97F044E103BF}"/>
            </c:ext>
          </c:extLst>
        </c:ser>
        <c:ser>
          <c:idx val="1"/>
          <c:order val="1"/>
          <c:tx>
            <c:strRef>
              <c:f>'Old Figure 8.10'!$M$6</c:f>
              <c:strCache>
                <c:ptCount val="1"/>
                <c:pt idx="0">
                  <c:v>2012</c:v>
                </c:pt>
              </c:strCache>
            </c:strRef>
          </c:tx>
          <c:spPr>
            <a:solidFill>
              <a:srgbClr val="FFBC85"/>
            </a:solidFill>
          </c:spPr>
          <c:invertIfNegative val="0"/>
          <c:cat>
            <c:strRef>
              <c:f>'Old Figure 8.10'!$K$7:$K$10</c:f>
              <c:strCache>
                <c:ptCount val="4"/>
                <c:pt idx="0">
                  <c:v>Number of enterpises</c:v>
                </c:pt>
                <c:pt idx="1">
                  <c:v>Persons engaged</c:v>
                </c:pt>
                <c:pt idx="2">
                  <c:v>Turnover</c:v>
                </c:pt>
                <c:pt idx="3">
                  <c:v>GVA</c:v>
                </c:pt>
              </c:strCache>
            </c:strRef>
          </c:cat>
          <c:val>
            <c:numRef>
              <c:f>'Old Figure 8.10'!$M$7:$M$10</c:f>
              <c:numCache>
                <c:formatCode>0.0</c:formatCode>
                <c:ptCount val="4"/>
                <c:pt idx="0">
                  <c:v>0</c:v>
                </c:pt>
                <c:pt idx="1">
                  <c:v>0</c:v>
                </c:pt>
                <c:pt idx="2">
                  <c:v>0</c:v>
                </c:pt>
                <c:pt idx="3">
                  <c:v>0</c:v>
                </c:pt>
              </c:numCache>
            </c:numRef>
          </c:val>
          <c:extLst>
            <c:ext xmlns:c16="http://schemas.microsoft.com/office/drawing/2014/chart" uri="{C3380CC4-5D6E-409C-BE32-E72D297353CC}">
              <c16:uniqueId val="{00000001-D3CB-4840-B54D-97F044E103BF}"/>
            </c:ext>
          </c:extLst>
        </c:ser>
        <c:dLbls>
          <c:showLegendKey val="0"/>
          <c:showVal val="0"/>
          <c:showCatName val="0"/>
          <c:showSerName val="0"/>
          <c:showPercent val="0"/>
          <c:showBubbleSize val="0"/>
        </c:dLbls>
        <c:gapWidth val="150"/>
        <c:axId val="164589952"/>
        <c:axId val="164591488"/>
      </c:barChart>
      <c:catAx>
        <c:axId val="164589952"/>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4591488"/>
        <c:crosses val="autoZero"/>
        <c:auto val="1"/>
        <c:lblAlgn val="ctr"/>
        <c:lblOffset val="100"/>
        <c:noMultiLvlLbl val="0"/>
      </c:catAx>
      <c:valAx>
        <c:axId val="164591488"/>
        <c:scaling>
          <c:orientation val="minMax"/>
          <c:max val="90"/>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4589952"/>
        <c:crosses val="max"/>
        <c:crossBetween val="between"/>
        <c:majorUnit val="15"/>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189" l="0.70000000000000062" r="0.70000000000000062" t="0.75000000000000189"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8.11 Distribution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8.11'!$N$7</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8.11'!$M$8:$M$11</c:f>
              <c:strCache>
                <c:ptCount val="4"/>
                <c:pt idx="0">
                  <c:v>Number of enterpises</c:v>
                </c:pt>
                <c:pt idx="1">
                  <c:v>Persons engaged</c:v>
                </c:pt>
                <c:pt idx="2">
                  <c:v>Turnover</c:v>
                </c:pt>
                <c:pt idx="3">
                  <c:v>GVA</c:v>
                </c:pt>
              </c:strCache>
            </c:strRef>
          </c:cat>
          <c:val>
            <c:numRef>
              <c:f>'Old Figure 8.11'!$N$8:$N$11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0-9625-4986-BA52-7D611DCCCAFD}"/>
            </c:ext>
          </c:extLst>
        </c:ser>
        <c:ser>
          <c:idx val="1"/>
          <c:order val="1"/>
          <c:tx>
            <c:strRef>
              <c:f>'Old Figure 8.11'!$O$7</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8.11'!$M$8:$M$11</c:f>
              <c:strCache>
                <c:ptCount val="4"/>
                <c:pt idx="0">
                  <c:v>Number of enterpises</c:v>
                </c:pt>
                <c:pt idx="1">
                  <c:v>Persons engaged</c:v>
                </c:pt>
                <c:pt idx="2">
                  <c:v>Turnover</c:v>
                </c:pt>
                <c:pt idx="3">
                  <c:v>GVA</c:v>
                </c:pt>
              </c:strCache>
            </c:strRef>
          </c:cat>
          <c:val>
            <c:numRef>
              <c:f>'Old Figure 8.11'!$O$8:$O$11</c:f>
              <c:numCache>
                <c:formatCode>0.0</c:formatCode>
                <c:ptCount val="4"/>
                <c:pt idx="0">
                  <c:v>0</c:v>
                </c:pt>
                <c:pt idx="1">
                  <c:v>0</c:v>
                </c:pt>
                <c:pt idx="2">
                  <c:v>0</c:v>
                </c:pt>
                <c:pt idx="3">
                  <c:v>0</c:v>
                </c:pt>
              </c:numCache>
            </c:numRef>
          </c:val>
          <c:extLst>
            <c:ext xmlns:c16="http://schemas.microsoft.com/office/drawing/2014/chart" uri="{C3380CC4-5D6E-409C-BE32-E72D297353CC}">
              <c16:uniqueId val="{00000001-9625-4986-BA52-7D611DCCCAFD}"/>
            </c:ext>
          </c:extLst>
        </c:ser>
        <c:dLbls>
          <c:showLegendKey val="0"/>
          <c:showVal val="0"/>
          <c:showCatName val="0"/>
          <c:showSerName val="0"/>
          <c:showPercent val="0"/>
          <c:showBubbleSize val="0"/>
        </c:dLbls>
        <c:gapWidth val="150"/>
        <c:axId val="166611968"/>
        <c:axId val="166630144"/>
      </c:barChart>
      <c:catAx>
        <c:axId val="166611968"/>
        <c:scaling>
          <c:orientation val="minMax"/>
        </c:scaling>
        <c:delete val="0"/>
        <c:axPos val="b"/>
        <c:numFmt formatCode="General" sourceLinked="0"/>
        <c:majorTickMark val="out"/>
        <c:minorTickMark val="none"/>
        <c:tickLblPos val="nextTo"/>
        <c:txPr>
          <a:bodyPr/>
          <a:lstStyle/>
          <a:p>
            <a:pPr>
              <a:defRPr lang="en-IE"/>
            </a:pPr>
            <a:endParaRPr lang="en-US"/>
          </a:p>
        </c:txPr>
        <c:crossAx val="166630144"/>
        <c:crosses val="autoZero"/>
        <c:auto val="1"/>
        <c:lblAlgn val="ctr"/>
        <c:lblOffset val="100"/>
        <c:noMultiLvlLbl val="0"/>
      </c:catAx>
      <c:valAx>
        <c:axId val="166630144"/>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66611968"/>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46"/>
          <c:y val="0.17199222824419674"/>
          <c:w val="0.81303039906389463"/>
          <c:h val="0.61169908306916476"/>
        </c:manualLayout>
      </c:layout>
      <c:barChart>
        <c:barDir val="col"/>
        <c:grouping val="clustered"/>
        <c:varyColors val="0"/>
        <c:ser>
          <c:idx val="0"/>
          <c:order val="0"/>
          <c:tx>
            <c:strRef>
              <c:f>'Old Figure 8.11'!$N$7</c:f>
              <c:strCache>
                <c:ptCount val="1"/>
                <c:pt idx="0">
                  <c:v>2011</c:v>
                </c:pt>
              </c:strCache>
            </c:strRef>
          </c:tx>
          <c:spPr>
            <a:solidFill>
              <a:srgbClr val="00FFBB"/>
            </a:solidFill>
          </c:spPr>
          <c:invertIfNegative val="0"/>
          <c:cat>
            <c:strRef>
              <c:f>'Old Figure 8.11'!$M$8:$M$11</c:f>
              <c:strCache>
                <c:ptCount val="4"/>
                <c:pt idx="0">
                  <c:v>Number of enterpises</c:v>
                </c:pt>
                <c:pt idx="1">
                  <c:v>Persons engaged</c:v>
                </c:pt>
                <c:pt idx="2">
                  <c:v>Turnover</c:v>
                </c:pt>
                <c:pt idx="3">
                  <c:v>GVA</c:v>
                </c:pt>
              </c:strCache>
            </c:strRef>
          </c:cat>
          <c:val>
            <c:numRef>
              <c:f>'Old Figure 8.11'!$N$8:$N$11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0-B5DF-4151-987E-AAF7FEA9CAEF}"/>
            </c:ext>
          </c:extLst>
        </c:ser>
        <c:ser>
          <c:idx val="1"/>
          <c:order val="1"/>
          <c:tx>
            <c:strRef>
              <c:f>'Old Figure 8.11'!$O$7</c:f>
              <c:strCache>
                <c:ptCount val="1"/>
                <c:pt idx="0">
                  <c:v>2012</c:v>
                </c:pt>
              </c:strCache>
            </c:strRef>
          </c:tx>
          <c:spPr>
            <a:solidFill>
              <a:srgbClr val="FFBC85"/>
            </a:solidFill>
          </c:spPr>
          <c:invertIfNegative val="0"/>
          <c:cat>
            <c:strRef>
              <c:f>'Old Figure 8.11'!$M$8:$M$11</c:f>
              <c:strCache>
                <c:ptCount val="4"/>
                <c:pt idx="0">
                  <c:v>Number of enterpises</c:v>
                </c:pt>
                <c:pt idx="1">
                  <c:v>Persons engaged</c:v>
                </c:pt>
                <c:pt idx="2">
                  <c:v>Turnover</c:v>
                </c:pt>
                <c:pt idx="3">
                  <c:v>GVA</c:v>
                </c:pt>
              </c:strCache>
            </c:strRef>
          </c:cat>
          <c:val>
            <c:numRef>
              <c:f>'Old Figure 8.11'!$O$8:$O$11</c:f>
              <c:numCache>
                <c:formatCode>0.0</c:formatCode>
                <c:ptCount val="4"/>
                <c:pt idx="0">
                  <c:v>0</c:v>
                </c:pt>
                <c:pt idx="1">
                  <c:v>0</c:v>
                </c:pt>
                <c:pt idx="2">
                  <c:v>0</c:v>
                </c:pt>
                <c:pt idx="3">
                  <c:v>0</c:v>
                </c:pt>
              </c:numCache>
            </c:numRef>
          </c:val>
          <c:extLst>
            <c:ext xmlns:c16="http://schemas.microsoft.com/office/drawing/2014/chart" uri="{C3380CC4-5D6E-409C-BE32-E72D297353CC}">
              <c16:uniqueId val="{00000001-B5DF-4151-987E-AAF7FEA9CAEF}"/>
            </c:ext>
          </c:extLst>
        </c:ser>
        <c:dLbls>
          <c:showLegendKey val="0"/>
          <c:showVal val="0"/>
          <c:showCatName val="0"/>
          <c:showSerName val="0"/>
          <c:showPercent val="0"/>
          <c:showBubbleSize val="0"/>
        </c:dLbls>
        <c:gapWidth val="150"/>
        <c:axId val="168125952"/>
        <c:axId val="168127488"/>
      </c:barChart>
      <c:catAx>
        <c:axId val="168125952"/>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8127488"/>
        <c:crosses val="autoZero"/>
        <c:auto val="1"/>
        <c:lblAlgn val="ctr"/>
        <c:lblOffset val="100"/>
        <c:noMultiLvlLbl val="0"/>
      </c:catAx>
      <c:valAx>
        <c:axId val="168127488"/>
        <c:scaling>
          <c:orientation val="minMax"/>
          <c:max val="48"/>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8125952"/>
        <c:crosses val="max"/>
        <c:crossBetween val="between"/>
        <c:majorUnit val="8"/>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211" l="0.70000000000000062" r="0.70000000000000062" t="0.75000000000000211" header="0.30000000000000032" footer="0.30000000000000032"/>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8.12 Services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8.12'!$M$7</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8.12'!$L$8:$L$11</c:f>
              <c:strCache>
                <c:ptCount val="4"/>
                <c:pt idx="0">
                  <c:v>Number of enterpises</c:v>
                </c:pt>
                <c:pt idx="1">
                  <c:v>Persons engaged</c:v>
                </c:pt>
                <c:pt idx="2">
                  <c:v>Turnover</c:v>
                </c:pt>
                <c:pt idx="3">
                  <c:v>GVA</c:v>
                </c:pt>
              </c:strCache>
            </c:strRef>
          </c:cat>
          <c:val>
            <c:numRef>
              <c:f>'Old Figure 8.12'!$M$8:$M$11</c:f>
              <c:numCache>
                <c:formatCode>0.0</c:formatCode>
                <c:ptCount val="4"/>
                <c:pt idx="0">
                  <c:v>0</c:v>
                </c:pt>
                <c:pt idx="1">
                  <c:v>0</c:v>
                </c:pt>
                <c:pt idx="2">
                  <c:v>0</c:v>
                </c:pt>
                <c:pt idx="3">
                  <c:v>0</c:v>
                </c:pt>
              </c:numCache>
            </c:numRef>
          </c:val>
          <c:extLst>
            <c:ext xmlns:c16="http://schemas.microsoft.com/office/drawing/2014/chart" uri="{C3380CC4-5D6E-409C-BE32-E72D297353CC}">
              <c16:uniqueId val="{00000000-44B3-44F9-AAA4-4EAA035AE88F}"/>
            </c:ext>
          </c:extLst>
        </c:ser>
        <c:ser>
          <c:idx val="1"/>
          <c:order val="1"/>
          <c:tx>
            <c:strRef>
              <c:f>'Old Figure 8.12'!$N$7</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8.12'!$L$8:$L$11</c:f>
              <c:strCache>
                <c:ptCount val="4"/>
                <c:pt idx="0">
                  <c:v>Number of enterpises</c:v>
                </c:pt>
                <c:pt idx="1">
                  <c:v>Persons engaged</c:v>
                </c:pt>
                <c:pt idx="2">
                  <c:v>Turnover</c:v>
                </c:pt>
                <c:pt idx="3">
                  <c:v>GVA</c:v>
                </c:pt>
              </c:strCache>
            </c:strRef>
          </c:cat>
          <c:val>
            <c:numRef>
              <c:f>'Old Figure 8.12'!$N$8:$N$11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1-44B3-44F9-AAA4-4EAA035AE88F}"/>
            </c:ext>
          </c:extLst>
        </c:ser>
        <c:dLbls>
          <c:showLegendKey val="0"/>
          <c:showVal val="0"/>
          <c:showCatName val="0"/>
          <c:showSerName val="0"/>
          <c:showPercent val="0"/>
          <c:showBubbleSize val="0"/>
        </c:dLbls>
        <c:gapWidth val="150"/>
        <c:axId val="167973632"/>
        <c:axId val="167975168"/>
      </c:barChart>
      <c:catAx>
        <c:axId val="167973632"/>
        <c:scaling>
          <c:orientation val="minMax"/>
        </c:scaling>
        <c:delete val="0"/>
        <c:axPos val="b"/>
        <c:numFmt formatCode="General" sourceLinked="0"/>
        <c:majorTickMark val="out"/>
        <c:minorTickMark val="none"/>
        <c:tickLblPos val="nextTo"/>
        <c:txPr>
          <a:bodyPr/>
          <a:lstStyle/>
          <a:p>
            <a:pPr>
              <a:defRPr lang="en-IE"/>
            </a:pPr>
            <a:endParaRPr lang="en-US"/>
          </a:p>
        </c:txPr>
        <c:crossAx val="167975168"/>
        <c:crosses val="autoZero"/>
        <c:auto val="1"/>
        <c:lblAlgn val="ctr"/>
        <c:lblOffset val="100"/>
        <c:noMultiLvlLbl val="0"/>
      </c:catAx>
      <c:valAx>
        <c:axId val="167975168"/>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67973632"/>
        <c:crosses val="autoZero"/>
        <c:crossBetween val="between"/>
      </c:valAx>
      <c:spPr>
        <a:scene3d>
          <a:camera prst="orthographicFront"/>
          <a:lightRig rig="threePt" dir="t"/>
        </a:scene3d>
        <a:sp3d>
          <a:bevelT w="6350"/>
        </a:sp3d>
      </c:spPr>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52"/>
          <c:y val="0.17199222824419674"/>
          <c:w val="0.81303039906389463"/>
          <c:h val="0.61169908306916521"/>
        </c:manualLayout>
      </c:layout>
      <c:barChart>
        <c:barDir val="col"/>
        <c:grouping val="clustered"/>
        <c:varyColors val="0"/>
        <c:ser>
          <c:idx val="0"/>
          <c:order val="0"/>
          <c:tx>
            <c:strRef>
              <c:f>'Old Figure 8.12'!$M$7</c:f>
              <c:strCache>
                <c:ptCount val="1"/>
                <c:pt idx="0">
                  <c:v>2011</c:v>
                </c:pt>
              </c:strCache>
            </c:strRef>
          </c:tx>
          <c:spPr>
            <a:solidFill>
              <a:srgbClr val="00FFBB"/>
            </a:solidFill>
          </c:spPr>
          <c:invertIfNegative val="0"/>
          <c:cat>
            <c:strRef>
              <c:f>'Old Figure 8.12'!$L$8:$L$11</c:f>
              <c:strCache>
                <c:ptCount val="4"/>
                <c:pt idx="0">
                  <c:v>Number of enterpises</c:v>
                </c:pt>
                <c:pt idx="1">
                  <c:v>Persons engaged</c:v>
                </c:pt>
                <c:pt idx="2">
                  <c:v>Turnover</c:v>
                </c:pt>
                <c:pt idx="3">
                  <c:v>GVA</c:v>
                </c:pt>
              </c:strCache>
            </c:strRef>
          </c:cat>
          <c:val>
            <c:numRef>
              <c:f>'Old Figure 8.12'!$M$8:$M$11</c:f>
              <c:numCache>
                <c:formatCode>0.0</c:formatCode>
                <c:ptCount val="4"/>
                <c:pt idx="0">
                  <c:v>0</c:v>
                </c:pt>
                <c:pt idx="1">
                  <c:v>0</c:v>
                </c:pt>
                <c:pt idx="2">
                  <c:v>0</c:v>
                </c:pt>
                <c:pt idx="3">
                  <c:v>0</c:v>
                </c:pt>
              </c:numCache>
            </c:numRef>
          </c:val>
          <c:extLst>
            <c:ext xmlns:c16="http://schemas.microsoft.com/office/drawing/2014/chart" uri="{C3380CC4-5D6E-409C-BE32-E72D297353CC}">
              <c16:uniqueId val="{00000000-A73C-4A20-B1A3-59D9AB96D085}"/>
            </c:ext>
          </c:extLst>
        </c:ser>
        <c:ser>
          <c:idx val="1"/>
          <c:order val="1"/>
          <c:tx>
            <c:strRef>
              <c:f>'Old Figure 8.12'!$N$7</c:f>
              <c:strCache>
                <c:ptCount val="1"/>
                <c:pt idx="0">
                  <c:v>2012</c:v>
                </c:pt>
              </c:strCache>
            </c:strRef>
          </c:tx>
          <c:spPr>
            <a:solidFill>
              <a:srgbClr val="FFBC85"/>
            </a:solidFill>
          </c:spPr>
          <c:invertIfNegative val="0"/>
          <c:cat>
            <c:strRef>
              <c:f>'Old Figure 8.12'!$L$8:$L$11</c:f>
              <c:strCache>
                <c:ptCount val="4"/>
                <c:pt idx="0">
                  <c:v>Number of enterpises</c:v>
                </c:pt>
                <c:pt idx="1">
                  <c:v>Persons engaged</c:v>
                </c:pt>
                <c:pt idx="2">
                  <c:v>Turnover</c:v>
                </c:pt>
                <c:pt idx="3">
                  <c:v>GVA</c:v>
                </c:pt>
              </c:strCache>
            </c:strRef>
          </c:cat>
          <c:val>
            <c:numRef>
              <c:f>'Old Figure 8.12'!$N$8:$N$11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1-A73C-4A20-B1A3-59D9AB96D085}"/>
            </c:ext>
          </c:extLst>
        </c:ser>
        <c:dLbls>
          <c:showLegendKey val="0"/>
          <c:showVal val="0"/>
          <c:showCatName val="0"/>
          <c:showSerName val="0"/>
          <c:showPercent val="0"/>
          <c:showBubbleSize val="0"/>
        </c:dLbls>
        <c:gapWidth val="150"/>
        <c:axId val="167984128"/>
        <c:axId val="168010496"/>
      </c:barChart>
      <c:catAx>
        <c:axId val="167984128"/>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8010496"/>
        <c:crosses val="autoZero"/>
        <c:auto val="1"/>
        <c:lblAlgn val="ctr"/>
        <c:lblOffset val="100"/>
        <c:noMultiLvlLbl val="0"/>
      </c:catAx>
      <c:valAx>
        <c:axId val="168010496"/>
        <c:scaling>
          <c:orientation val="minMax"/>
          <c:max val="56"/>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7984128"/>
        <c:crosses val="max"/>
        <c:crossBetween val="between"/>
        <c:majorUnit val="8"/>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233" l="0.70000000000000062" r="0.70000000000000062" t="0.75000000000000233"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28328528172722578"/>
          <c:y val="0.16649223275408176"/>
          <c:w val="0.45680621379673531"/>
          <c:h val="0.45680621379673531"/>
        </c:manualLayout>
      </c:layout>
      <c:pieChart>
        <c:varyColors val="1"/>
        <c:ser>
          <c:idx val="0"/>
          <c:order val="0"/>
          <c:dPt>
            <c:idx val="0"/>
            <c:bubble3D val="0"/>
            <c:spPr>
              <a:solidFill>
                <a:srgbClr val="EAFF65"/>
              </a:solidFill>
            </c:spPr>
            <c:extLst>
              <c:ext xmlns:c16="http://schemas.microsoft.com/office/drawing/2014/chart" uri="{C3380CC4-5D6E-409C-BE32-E72D297353CC}">
                <c16:uniqueId val="{00000001-F13C-4B4B-9EDA-673CA6EE9373}"/>
              </c:ext>
            </c:extLst>
          </c:dPt>
          <c:dPt>
            <c:idx val="1"/>
            <c:bubble3D val="0"/>
            <c:spPr>
              <a:solidFill>
                <a:srgbClr val="FF5389"/>
              </a:solidFill>
            </c:spPr>
            <c:extLst>
              <c:ext xmlns:c16="http://schemas.microsoft.com/office/drawing/2014/chart" uri="{C3380CC4-5D6E-409C-BE32-E72D297353CC}">
                <c16:uniqueId val="{00000003-F13C-4B4B-9EDA-673CA6EE9373}"/>
              </c:ext>
            </c:extLst>
          </c:dPt>
          <c:dPt>
            <c:idx val="2"/>
            <c:bubble3D val="0"/>
            <c:spPr>
              <a:solidFill>
                <a:srgbClr val="FFBC85"/>
              </a:solidFill>
            </c:spPr>
            <c:extLst>
              <c:ext xmlns:c16="http://schemas.microsoft.com/office/drawing/2014/chart" uri="{C3380CC4-5D6E-409C-BE32-E72D297353CC}">
                <c16:uniqueId val="{00000005-F13C-4B4B-9EDA-673CA6EE9373}"/>
              </c:ext>
            </c:extLst>
          </c:dPt>
          <c:dPt>
            <c:idx val="3"/>
            <c:bubble3D val="0"/>
            <c:explosion val="1"/>
            <c:spPr>
              <a:solidFill>
                <a:srgbClr val="BF87FF"/>
              </a:solidFill>
            </c:spPr>
            <c:extLst>
              <c:ext xmlns:c16="http://schemas.microsoft.com/office/drawing/2014/chart" uri="{C3380CC4-5D6E-409C-BE32-E72D297353CC}">
                <c16:uniqueId val="{00000007-F13C-4B4B-9EDA-673CA6EE9373}"/>
              </c:ext>
            </c:extLst>
          </c:dPt>
          <c:dPt>
            <c:idx val="4"/>
            <c:bubble3D val="0"/>
            <c:spPr>
              <a:solidFill>
                <a:srgbClr val="BFFFED"/>
              </a:solidFill>
            </c:spPr>
            <c:extLst>
              <c:ext xmlns:c16="http://schemas.microsoft.com/office/drawing/2014/chart" uri="{C3380CC4-5D6E-409C-BE32-E72D297353CC}">
                <c16:uniqueId val="{00000009-F13C-4B4B-9EDA-673CA6EE9373}"/>
              </c:ext>
            </c:extLst>
          </c:dPt>
          <c:dLbls>
            <c:dLbl>
              <c:idx val="1"/>
              <c:layout>
                <c:manualLayout>
                  <c:x val="3.3438651922064244E-2"/>
                  <c:y val="-2.50789889415481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13C-4B4B-9EDA-673CA6EE9373}"/>
                </c:ext>
              </c:extLst>
            </c:dLbl>
            <c:dLbl>
              <c:idx val="2"/>
              <c:layout>
                <c:manualLayout>
                  <c:x val="3.3438651922064244E-2"/>
                  <c:y val="2.92588204318062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13C-4B4B-9EDA-673CA6EE9373}"/>
                </c:ext>
              </c:extLst>
            </c:dLbl>
            <c:spPr>
              <a:noFill/>
              <a:ln>
                <a:noFill/>
              </a:ln>
              <a:effectLst/>
            </c:spPr>
            <c:txPr>
              <a:bodyPr/>
              <a:lstStyle/>
              <a:p>
                <a:pPr>
                  <a:defRPr lang="en-IE" sz="800" b="0">
                    <a:solidFill>
                      <a:sysClr val="windowText" lastClr="000000"/>
                    </a:solidFill>
                    <a:latin typeface="Arial" pitchFamily="34" charset="0"/>
                    <a:cs typeface="Arial" pitchFamily="34" charset="0"/>
                  </a:defRPr>
                </a:pPr>
                <a:endParaRPr lang="en-US"/>
              </a:p>
            </c:tx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'Figure 8.2 old'!$N$5:$N$9</c:f>
              <c:strCache>
                <c:ptCount val="5"/>
                <c:pt idx="0">
                  <c:v>Manufacturing (C)</c:v>
                </c:pt>
                <c:pt idx="1">
                  <c:v>Other Industrial (B,D,E)</c:v>
                </c:pt>
                <c:pt idx="2">
                  <c:v>Construction (F)</c:v>
                </c:pt>
                <c:pt idx="3">
                  <c:v>Distribution (G)</c:v>
                </c:pt>
                <c:pt idx="4">
                  <c:v>Services (incl. Fin)</c:v>
                </c:pt>
              </c:strCache>
            </c:strRef>
          </c:cat>
          <c:val>
            <c:numRef>
              <c:f>'Figure 8.2 old'!$P$5:$P$9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F13C-4B4B-9EDA-673CA6EE9373}"/>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sz="1200"/>
      </a:pPr>
      <a:endParaRPr lang="en-US"/>
    </a:p>
  </c:txPr>
  <c:printSettings>
    <c:headerFooter/>
    <c:pageMargins b="0.75000000000000444" l="0.70000000000000062" r="0.70000000000000062" t="0.75000000000000444"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8.3 Turnover in Irish-owned foreign affiliates by sector, 2012</a:t>
            </a:r>
          </a:p>
        </c:rich>
      </c:tx>
      <c:overlay val="0"/>
    </c:title>
    <c:autoTitleDeleted val="0"/>
    <c:plotArea>
      <c:layout>
        <c:manualLayout>
          <c:layoutTarget val="inner"/>
          <c:xMode val="edge"/>
          <c:yMode val="edge"/>
          <c:x val="0.10106363608102305"/>
          <c:y val="0.19681947936090471"/>
          <c:w val="0.5450016209902695"/>
          <c:h val="0.69944825469881944"/>
        </c:manualLayout>
      </c:layout>
      <c:pieChart>
        <c:varyColors val="1"/>
        <c:ser>
          <c:idx val="1"/>
          <c:order val="0"/>
          <c:dPt>
            <c:idx val="0"/>
            <c:bubble3D val="0"/>
            <c:spPr>
              <a:solidFill>
                <a:srgbClr val="EAFF65"/>
              </a:solidFill>
            </c:spPr>
            <c:extLst>
              <c:ext xmlns:c16="http://schemas.microsoft.com/office/drawing/2014/chart" uri="{C3380CC4-5D6E-409C-BE32-E72D297353CC}">
                <c16:uniqueId val="{00000001-926C-43B2-8AFA-3A00F72A8E30}"/>
              </c:ext>
            </c:extLst>
          </c:dPt>
          <c:dPt>
            <c:idx val="1"/>
            <c:bubble3D val="0"/>
            <c:spPr>
              <a:solidFill>
                <a:srgbClr val="FF5389"/>
              </a:solidFill>
            </c:spPr>
            <c:extLst>
              <c:ext xmlns:c16="http://schemas.microsoft.com/office/drawing/2014/chart" uri="{C3380CC4-5D6E-409C-BE32-E72D297353CC}">
                <c16:uniqueId val="{00000003-926C-43B2-8AFA-3A00F72A8E30}"/>
              </c:ext>
            </c:extLst>
          </c:dPt>
          <c:dPt>
            <c:idx val="2"/>
            <c:bubble3D val="0"/>
            <c:spPr>
              <a:solidFill>
                <a:srgbClr val="FFBC85"/>
              </a:solidFill>
            </c:spPr>
            <c:extLst>
              <c:ext xmlns:c16="http://schemas.microsoft.com/office/drawing/2014/chart" uri="{C3380CC4-5D6E-409C-BE32-E72D297353CC}">
                <c16:uniqueId val="{00000005-926C-43B2-8AFA-3A00F72A8E30}"/>
              </c:ext>
            </c:extLst>
          </c:dPt>
          <c:dPt>
            <c:idx val="3"/>
            <c:bubble3D val="0"/>
            <c:spPr>
              <a:solidFill>
                <a:srgbClr val="BF87FF"/>
              </a:solidFill>
            </c:spPr>
            <c:extLst>
              <c:ext xmlns:c16="http://schemas.microsoft.com/office/drawing/2014/chart" uri="{C3380CC4-5D6E-409C-BE32-E72D297353CC}">
                <c16:uniqueId val="{00000007-926C-43B2-8AFA-3A00F72A8E30}"/>
              </c:ext>
            </c:extLst>
          </c:dPt>
          <c:dPt>
            <c:idx val="4"/>
            <c:bubble3D val="0"/>
            <c:spPr>
              <a:solidFill>
                <a:srgbClr val="BFFFED"/>
              </a:solidFill>
            </c:spPr>
            <c:extLst>
              <c:ext xmlns:c16="http://schemas.microsoft.com/office/drawing/2014/chart" uri="{C3380CC4-5D6E-409C-BE32-E72D297353CC}">
                <c16:uniqueId val="{00000009-926C-43B2-8AFA-3A00F72A8E30}"/>
              </c:ext>
            </c:extLst>
          </c:dPt>
          <c:dLbls>
            <c:spPr>
              <a:noFill/>
              <a:ln>
                <a:noFill/>
              </a:ln>
              <a:effectLst/>
            </c:spPr>
            <c:txPr>
              <a:bodyPr/>
              <a:lstStyle/>
              <a:p>
                <a:pPr>
                  <a:defRPr lang="en-IE" b="1"/>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'Figure 8.3 old'!$M$5:$M$9</c:f>
              <c:strCache>
                <c:ptCount val="5"/>
                <c:pt idx="0">
                  <c:v>Manufacturing (C)</c:v>
                </c:pt>
                <c:pt idx="1">
                  <c:v>Other Industrial (B,D,E)</c:v>
                </c:pt>
                <c:pt idx="2">
                  <c:v>Construction (F)</c:v>
                </c:pt>
                <c:pt idx="3">
                  <c:v>Distribution (G)</c:v>
                </c:pt>
                <c:pt idx="4">
                  <c:v>Services (incl. Fin)</c:v>
                </c:pt>
              </c:strCache>
            </c:strRef>
          </c:cat>
          <c:val>
            <c:numRef>
              <c:f>'Figure 8.3 old'!$O$5:$O$9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926C-43B2-8AFA-3A00F72A8E30}"/>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7020708705828014"/>
          <c:y val="0.13754214008599122"/>
          <c:w val="0.32979291294171986"/>
          <c:h val="0.45318189994535213"/>
        </c:manualLayout>
      </c:layout>
      <c:overlay val="0"/>
      <c:txPr>
        <a:bodyPr/>
        <a:lstStyle/>
        <a:p>
          <a:pPr rtl="0">
            <a:defRPr lang="en-IE"/>
          </a:pPr>
          <a:endParaRPr lang="en-US"/>
        </a:p>
      </c:txPr>
    </c:legend>
    <c:plotVisOnly val="1"/>
    <c:dispBlanksAs val="zero"/>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28328528172722589"/>
          <c:y val="0.16649223275408181"/>
          <c:w val="0.45680621379673531"/>
          <c:h val="0.45680621379673531"/>
        </c:manualLayout>
      </c:layout>
      <c:pieChart>
        <c:varyColors val="1"/>
        <c:ser>
          <c:idx val="0"/>
          <c:order val="0"/>
          <c:dPt>
            <c:idx val="0"/>
            <c:bubble3D val="0"/>
            <c:spPr>
              <a:solidFill>
                <a:srgbClr val="EAFF65"/>
              </a:solidFill>
            </c:spPr>
            <c:extLst>
              <c:ext xmlns:c16="http://schemas.microsoft.com/office/drawing/2014/chart" uri="{C3380CC4-5D6E-409C-BE32-E72D297353CC}">
                <c16:uniqueId val="{00000001-2EC3-421A-ACC6-6B4D0A337A6B}"/>
              </c:ext>
            </c:extLst>
          </c:dPt>
          <c:dPt>
            <c:idx val="1"/>
            <c:bubble3D val="0"/>
            <c:spPr>
              <a:solidFill>
                <a:srgbClr val="FF5389"/>
              </a:solidFill>
            </c:spPr>
            <c:extLst>
              <c:ext xmlns:c16="http://schemas.microsoft.com/office/drawing/2014/chart" uri="{C3380CC4-5D6E-409C-BE32-E72D297353CC}">
                <c16:uniqueId val="{00000003-2EC3-421A-ACC6-6B4D0A337A6B}"/>
              </c:ext>
            </c:extLst>
          </c:dPt>
          <c:dPt>
            <c:idx val="2"/>
            <c:bubble3D val="0"/>
            <c:spPr>
              <a:solidFill>
                <a:srgbClr val="FFBC85"/>
              </a:solidFill>
            </c:spPr>
            <c:extLst>
              <c:ext xmlns:c16="http://schemas.microsoft.com/office/drawing/2014/chart" uri="{C3380CC4-5D6E-409C-BE32-E72D297353CC}">
                <c16:uniqueId val="{00000005-2EC3-421A-ACC6-6B4D0A337A6B}"/>
              </c:ext>
            </c:extLst>
          </c:dPt>
          <c:dPt>
            <c:idx val="3"/>
            <c:bubble3D val="0"/>
            <c:explosion val="1"/>
            <c:spPr>
              <a:solidFill>
                <a:srgbClr val="BF87FF"/>
              </a:solidFill>
            </c:spPr>
            <c:extLst>
              <c:ext xmlns:c16="http://schemas.microsoft.com/office/drawing/2014/chart" uri="{C3380CC4-5D6E-409C-BE32-E72D297353CC}">
                <c16:uniqueId val="{00000007-2EC3-421A-ACC6-6B4D0A337A6B}"/>
              </c:ext>
            </c:extLst>
          </c:dPt>
          <c:dPt>
            <c:idx val="4"/>
            <c:bubble3D val="0"/>
            <c:spPr>
              <a:solidFill>
                <a:srgbClr val="BFFFED"/>
              </a:solidFill>
            </c:spPr>
            <c:extLst>
              <c:ext xmlns:c16="http://schemas.microsoft.com/office/drawing/2014/chart" uri="{C3380CC4-5D6E-409C-BE32-E72D297353CC}">
                <c16:uniqueId val="{00000009-2EC3-421A-ACC6-6B4D0A337A6B}"/>
              </c:ext>
            </c:extLst>
          </c:dPt>
          <c:dLbls>
            <c:dLbl>
              <c:idx val="1"/>
              <c:layout>
                <c:manualLayout>
                  <c:x val="3.3438651922064244E-2"/>
                  <c:y val="-2.50789889415481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EC3-421A-ACC6-6B4D0A337A6B}"/>
                </c:ext>
              </c:extLst>
            </c:dLbl>
            <c:dLbl>
              <c:idx val="2"/>
              <c:layout>
                <c:manualLayout>
                  <c:x val="3.3438651922064244E-2"/>
                  <c:y val="2.92588204318062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EC3-421A-ACC6-6B4D0A337A6B}"/>
                </c:ext>
              </c:extLst>
            </c:dLbl>
            <c:spPr>
              <a:noFill/>
              <a:ln>
                <a:noFill/>
              </a:ln>
              <a:effectLst/>
            </c:spPr>
            <c:txPr>
              <a:bodyPr/>
              <a:lstStyle/>
              <a:p>
                <a:pPr>
                  <a:defRPr lang="en-IE" sz="800" b="0">
                    <a:solidFill>
                      <a:sysClr val="windowText" lastClr="000000"/>
                    </a:solidFill>
                    <a:latin typeface="Arial" pitchFamily="34" charset="0"/>
                    <a:cs typeface="Arial" pitchFamily="34" charset="0"/>
                  </a:defRPr>
                </a:pPr>
                <a:endParaRPr lang="en-US"/>
              </a:p>
            </c:tx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'Figure 8.3 old'!$M$5:$M$9</c:f>
              <c:strCache>
                <c:ptCount val="5"/>
                <c:pt idx="0">
                  <c:v>Manufacturing (C)</c:v>
                </c:pt>
                <c:pt idx="1">
                  <c:v>Other Industrial (B,D,E)</c:v>
                </c:pt>
                <c:pt idx="2">
                  <c:v>Construction (F)</c:v>
                </c:pt>
                <c:pt idx="3">
                  <c:v>Distribution (G)</c:v>
                </c:pt>
                <c:pt idx="4">
                  <c:v>Services (incl. Fin)</c:v>
                </c:pt>
              </c:strCache>
            </c:strRef>
          </c:cat>
          <c:val>
            <c:numRef>
              <c:f>'Figure 8.3 old'!$O$5:$O$9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2EC3-421A-ACC6-6B4D0A337A6B}"/>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sz="1200"/>
      </a:pPr>
      <a:endParaRPr lang="en-US"/>
    </a:p>
  </c:txPr>
  <c:printSettings>
    <c:headerFooter/>
    <c:pageMargins b="0.75000000000000466" l="0.70000000000000062" r="0.70000000000000062" t="0.75000000000000466" header="0.30000000000000032" footer="0.30000000000000032"/>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8.5 Number of persons engaged in Irish-owned foreign affiliates by location, 2011</a:t>
            </a:r>
          </a:p>
        </c:rich>
      </c:tx>
      <c:overlay val="0"/>
    </c:title>
    <c:autoTitleDeleted val="0"/>
    <c:plotArea>
      <c:layout/>
      <c:barChart>
        <c:barDir val="col"/>
        <c:grouping val="clustered"/>
        <c:varyColors val="0"/>
        <c:ser>
          <c:idx val="0"/>
          <c:order val="0"/>
          <c:tx>
            <c:strRef>
              <c:f>'Figure 8.5'!$N$6</c:f>
              <c:strCache>
                <c:ptCount val="1"/>
                <c:pt idx="0">
                  <c:v>Persons Engaged (Number)</c:v>
                </c:pt>
              </c:strCache>
            </c:strRef>
          </c:tx>
          <c:invertIfNegative val="0"/>
          <c:cat>
            <c:strRef>
              <c:f>'Figure 8.5'!$M$8:$M$18</c:f>
              <c:strCache>
                <c:ptCount val="11"/>
                <c:pt idx="0">
                  <c:v>United Kingdom</c:v>
                </c:pt>
                <c:pt idx="1">
                  <c:v>United States</c:v>
                </c:pt>
                <c:pt idx="2">
                  <c:v>Germany</c:v>
                </c:pt>
                <c:pt idx="3">
                  <c:v>Netherlands</c:v>
                </c:pt>
                <c:pt idx="4">
                  <c:v>France</c:v>
                </c:pt>
                <c:pt idx="5">
                  <c:v>Poland</c:v>
                </c:pt>
                <c:pt idx="6">
                  <c:v>Belgium</c:v>
                </c:pt>
                <c:pt idx="7">
                  <c:v>Spain</c:v>
                </c:pt>
                <c:pt idx="8">
                  <c:v>Canada</c:v>
                </c:pt>
                <c:pt idx="9">
                  <c:v>Australia</c:v>
                </c:pt>
                <c:pt idx="10">
                  <c:v>Other countries</c:v>
                </c:pt>
              </c:strCache>
            </c:strRef>
          </c:cat>
          <c:val>
            <c:numRef>
              <c:f>'Figure 8.5'!$N$8:$N$18</c:f>
              <c:numCache>
                <c:formatCode>#,##0</c:formatCode>
                <c:ptCount val="11"/>
                <c:pt idx="0">
                  <c:v>74330</c:v>
                </c:pt>
                <c:pt idx="1">
                  <c:v>62514</c:v>
                </c:pt>
                <c:pt idx="2">
                  <c:v>15591</c:v>
                </c:pt>
                <c:pt idx="3">
                  <c:v>13924</c:v>
                </c:pt>
                <c:pt idx="4">
                  <c:v>10933</c:v>
                </c:pt>
                <c:pt idx="5">
                  <c:v>6395</c:v>
                </c:pt>
                <c:pt idx="6">
                  <c:v>4412</c:v>
                </c:pt>
                <c:pt idx="7">
                  <c:v>4106</c:v>
                </c:pt>
                <c:pt idx="8">
                  <c:v>2803</c:v>
                </c:pt>
                <c:pt idx="9">
                  <c:v>2740</c:v>
                </c:pt>
                <c:pt idx="10">
                  <c:v>48502</c:v>
                </c:pt>
              </c:numCache>
            </c:numRef>
          </c:val>
          <c:extLst>
            <c:ext xmlns:c16="http://schemas.microsoft.com/office/drawing/2014/chart" uri="{C3380CC4-5D6E-409C-BE32-E72D297353CC}">
              <c16:uniqueId val="{00000000-9B99-4320-9A40-9EDCD5614954}"/>
            </c:ext>
          </c:extLst>
        </c:ser>
        <c:dLbls>
          <c:showLegendKey val="0"/>
          <c:showVal val="0"/>
          <c:showCatName val="0"/>
          <c:showSerName val="0"/>
          <c:showPercent val="0"/>
          <c:showBubbleSize val="0"/>
        </c:dLbls>
        <c:gapWidth val="150"/>
        <c:axId val="166499456"/>
        <c:axId val="166500992"/>
      </c:barChart>
      <c:catAx>
        <c:axId val="166499456"/>
        <c:scaling>
          <c:orientation val="minMax"/>
        </c:scaling>
        <c:delete val="0"/>
        <c:axPos val="b"/>
        <c:numFmt formatCode="General" sourceLinked="0"/>
        <c:majorTickMark val="out"/>
        <c:minorTickMark val="none"/>
        <c:tickLblPos val="nextTo"/>
        <c:txPr>
          <a:bodyPr/>
          <a:lstStyle/>
          <a:p>
            <a:pPr>
              <a:defRPr lang="en-IE"/>
            </a:pPr>
            <a:endParaRPr lang="en-US"/>
          </a:p>
        </c:txPr>
        <c:crossAx val="166500992"/>
        <c:crosses val="autoZero"/>
        <c:auto val="1"/>
        <c:lblAlgn val="ctr"/>
        <c:lblOffset val="100"/>
        <c:noMultiLvlLbl val="0"/>
      </c:catAx>
      <c:valAx>
        <c:axId val="166500992"/>
        <c:scaling>
          <c:orientation val="minMax"/>
        </c:scaling>
        <c:delete val="0"/>
        <c:axPos val="l"/>
        <c:majorGridlines/>
        <c:numFmt formatCode="#,##0" sourceLinked="1"/>
        <c:majorTickMark val="out"/>
        <c:minorTickMark val="none"/>
        <c:tickLblPos val="nextTo"/>
        <c:txPr>
          <a:bodyPr/>
          <a:lstStyle/>
          <a:p>
            <a:pPr>
              <a:defRPr lang="en-IE"/>
            </a:pPr>
            <a:endParaRPr lang="en-US"/>
          </a:p>
        </c:txPr>
        <c:crossAx val="166499456"/>
        <c:crosses val="autoZero"/>
        <c:crossBetween val="between"/>
      </c:valAx>
    </c:plotArea>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8.6 Turnover in Irish-owned foreign affiliates by location, 2011</a:t>
            </a:r>
          </a:p>
        </c:rich>
      </c:tx>
      <c:overlay val="0"/>
    </c:title>
    <c:autoTitleDeleted val="0"/>
    <c:plotArea>
      <c:layout/>
      <c:barChart>
        <c:barDir val="col"/>
        <c:grouping val="clustered"/>
        <c:varyColors val="0"/>
        <c:ser>
          <c:idx val="0"/>
          <c:order val="0"/>
          <c:invertIfNegative val="0"/>
          <c:cat>
            <c:strRef>
              <c:f>'Figure 8.6'!$O$7:$O$17</c:f>
              <c:strCache>
                <c:ptCount val="11"/>
                <c:pt idx="0">
                  <c:v>United Kingdom</c:v>
                </c:pt>
                <c:pt idx="1">
                  <c:v>United States</c:v>
                </c:pt>
                <c:pt idx="2">
                  <c:v>Germany</c:v>
                </c:pt>
                <c:pt idx="3">
                  <c:v>Netherlands</c:v>
                </c:pt>
                <c:pt idx="4">
                  <c:v>France</c:v>
                </c:pt>
                <c:pt idx="5">
                  <c:v>Australia</c:v>
                </c:pt>
                <c:pt idx="6">
                  <c:v>Spain</c:v>
                </c:pt>
                <c:pt idx="7">
                  <c:v>Poland</c:v>
                </c:pt>
                <c:pt idx="8">
                  <c:v>Belgium</c:v>
                </c:pt>
                <c:pt idx="9">
                  <c:v>Austria</c:v>
                </c:pt>
                <c:pt idx="10">
                  <c:v>Other countries</c:v>
                </c:pt>
              </c:strCache>
            </c:strRef>
          </c:cat>
          <c:val>
            <c:numRef>
              <c:f>'Figure 8.6'!$P$7:$P$17</c:f>
              <c:numCache>
                <c:formatCode>#,##0</c:formatCode>
                <c:ptCount val="11"/>
                <c:pt idx="0">
                  <c:v>26310</c:v>
                </c:pt>
                <c:pt idx="1">
                  <c:v>16270</c:v>
                </c:pt>
                <c:pt idx="2">
                  <c:v>4111</c:v>
                </c:pt>
                <c:pt idx="3">
                  <c:v>4098</c:v>
                </c:pt>
                <c:pt idx="4">
                  <c:v>2598</c:v>
                </c:pt>
                <c:pt idx="5">
                  <c:v>2055</c:v>
                </c:pt>
                <c:pt idx="6">
                  <c:v>1210</c:v>
                </c:pt>
                <c:pt idx="7">
                  <c:v>1091</c:v>
                </c:pt>
                <c:pt idx="8">
                  <c:v>909</c:v>
                </c:pt>
                <c:pt idx="9">
                  <c:v>860</c:v>
                </c:pt>
                <c:pt idx="10">
                  <c:v>13440</c:v>
                </c:pt>
              </c:numCache>
            </c:numRef>
          </c:val>
          <c:extLst>
            <c:ext xmlns:c16="http://schemas.microsoft.com/office/drawing/2014/chart" uri="{C3380CC4-5D6E-409C-BE32-E72D297353CC}">
              <c16:uniqueId val="{00000000-2016-4527-B5B5-ADD1DB7B3936}"/>
            </c:ext>
          </c:extLst>
        </c:ser>
        <c:dLbls>
          <c:showLegendKey val="0"/>
          <c:showVal val="0"/>
          <c:showCatName val="0"/>
          <c:showSerName val="0"/>
          <c:showPercent val="0"/>
          <c:showBubbleSize val="0"/>
        </c:dLbls>
        <c:gapWidth val="150"/>
        <c:axId val="165112448"/>
        <c:axId val="165114240"/>
      </c:barChart>
      <c:catAx>
        <c:axId val="165112448"/>
        <c:scaling>
          <c:orientation val="minMax"/>
        </c:scaling>
        <c:delete val="0"/>
        <c:axPos val="b"/>
        <c:numFmt formatCode="General" sourceLinked="0"/>
        <c:majorTickMark val="out"/>
        <c:minorTickMark val="none"/>
        <c:tickLblPos val="nextTo"/>
        <c:txPr>
          <a:bodyPr/>
          <a:lstStyle/>
          <a:p>
            <a:pPr>
              <a:defRPr lang="en-IE"/>
            </a:pPr>
            <a:endParaRPr lang="en-US"/>
          </a:p>
        </c:txPr>
        <c:crossAx val="165114240"/>
        <c:crosses val="autoZero"/>
        <c:auto val="1"/>
        <c:lblAlgn val="ctr"/>
        <c:lblOffset val="100"/>
        <c:noMultiLvlLbl val="0"/>
      </c:catAx>
      <c:valAx>
        <c:axId val="165114240"/>
        <c:scaling>
          <c:orientation val="minMax"/>
        </c:scaling>
        <c:delete val="0"/>
        <c:axPos val="l"/>
        <c:majorGridlines/>
        <c:numFmt formatCode="#,##0" sourceLinked="1"/>
        <c:majorTickMark val="out"/>
        <c:minorTickMark val="none"/>
        <c:tickLblPos val="nextTo"/>
        <c:txPr>
          <a:bodyPr/>
          <a:lstStyle/>
          <a:p>
            <a:pPr>
              <a:defRPr lang="en-IE"/>
            </a:pPr>
            <a:endParaRPr lang="en-US"/>
          </a:p>
        </c:txPr>
        <c:crossAx val="165112448"/>
        <c:crosses val="autoZero"/>
        <c:crossBetween val="between"/>
      </c:valAx>
    </c:plotArea>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IE"/>
              <a:t>Figure 8.9 All sectors - Percentage contribution of foreign-owned enterprises to key variables, 2011 - 2012</a:t>
            </a:r>
          </a:p>
        </c:rich>
      </c:tx>
      <c:overlay val="0"/>
    </c:title>
    <c:autoTitleDeleted val="0"/>
    <c:plotArea>
      <c:layout/>
      <c:barChart>
        <c:barDir val="col"/>
        <c:grouping val="clustered"/>
        <c:varyColors val="0"/>
        <c:ser>
          <c:idx val="0"/>
          <c:order val="0"/>
          <c:tx>
            <c:strRef>
              <c:f>'Old Figure 8.9'!$N$8</c:f>
              <c:strCache>
                <c:ptCount val="1"/>
                <c:pt idx="0">
                  <c:v>2011</c:v>
                </c:pt>
              </c:strCache>
            </c:strRef>
          </c:tx>
          <c:spPr>
            <a:solidFill>
              <a:srgbClr val="00FFBB"/>
            </a:solidFill>
          </c:spPr>
          <c:invertIfNegative val="0"/>
          <c:cat>
            <c:strRef>
              <c:f>'Old Figure 8.9'!$M$9:$M$12</c:f>
              <c:strCache>
                <c:ptCount val="4"/>
                <c:pt idx="0">
                  <c:v>Number of enterpises</c:v>
                </c:pt>
                <c:pt idx="1">
                  <c:v>Persons engaged</c:v>
                </c:pt>
                <c:pt idx="2">
                  <c:v>Turnover</c:v>
                </c:pt>
                <c:pt idx="3">
                  <c:v>GVA</c:v>
                </c:pt>
              </c:strCache>
            </c:strRef>
          </c:cat>
          <c:val>
            <c:numRef>
              <c:f>'Old Figure 8.9'!$N$9:$N$12</c:f>
              <c:numCache>
                <c:formatCode>#,##0.0</c:formatCode>
                <c:ptCount val="4"/>
                <c:pt idx="0">
                  <c:v>0</c:v>
                </c:pt>
                <c:pt idx="1">
                  <c:v>0</c:v>
                </c:pt>
                <c:pt idx="2">
                  <c:v>0</c:v>
                </c:pt>
                <c:pt idx="3">
                  <c:v>0</c:v>
                </c:pt>
              </c:numCache>
            </c:numRef>
          </c:val>
          <c:extLst>
            <c:ext xmlns:c16="http://schemas.microsoft.com/office/drawing/2014/chart" uri="{C3380CC4-5D6E-409C-BE32-E72D297353CC}">
              <c16:uniqueId val="{00000000-B08C-4014-8621-D0C775B5E3C3}"/>
            </c:ext>
          </c:extLst>
        </c:ser>
        <c:ser>
          <c:idx val="1"/>
          <c:order val="1"/>
          <c:tx>
            <c:strRef>
              <c:f>'Old Figure 8.9'!$O$8</c:f>
              <c:strCache>
                <c:ptCount val="1"/>
                <c:pt idx="0">
                  <c:v>2012</c:v>
                </c:pt>
              </c:strCache>
            </c:strRef>
          </c:tx>
          <c:spPr>
            <a:solidFill>
              <a:srgbClr val="FFBC85"/>
            </a:solidFill>
          </c:spPr>
          <c:invertIfNegative val="0"/>
          <c:cat>
            <c:strRef>
              <c:f>'Old Figure 8.9'!$M$9:$M$12</c:f>
              <c:strCache>
                <c:ptCount val="4"/>
                <c:pt idx="0">
                  <c:v>Number of enterpises</c:v>
                </c:pt>
                <c:pt idx="1">
                  <c:v>Persons engaged</c:v>
                </c:pt>
                <c:pt idx="2">
                  <c:v>Turnover</c:v>
                </c:pt>
                <c:pt idx="3">
                  <c:v>GVA</c:v>
                </c:pt>
              </c:strCache>
            </c:strRef>
          </c:cat>
          <c:val>
            <c:numRef>
              <c:f>'Old Figure 8.9'!$O$9:$O$12</c:f>
              <c:numCache>
                <c:formatCode>#,##0.0</c:formatCode>
                <c:ptCount val="4"/>
                <c:pt idx="0">
                  <c:v>0</c:v>
                </c:pt>
                <c:pt idx="1">
                  <c:v>0</c:v>
                </c:pt>
                <c:pt idx="2">
                  <c:v>0</c:v>
                </c:pt>
                <c:pt idx="3">
                  <c:v>0</c:v>
                </c:pt>
              </c:numCache>
            </c:numRef>
          </c:val>
          <c:extLst>
            <c:ext xmlns:c16="http://schemas.microsoft.com/office/drawing/2014/chart" uri="{C3380CC4-5D6E-409C-BE32-E72D297353CC}">
              <c16:uniqueId val="{00000001-B08C-4014-8621-D0C775B5E3C3}"/>
            </c:ext>
          </c:extLst>
        </c:ser>
        <c:dLbls>
          <c:showLegendKey val="0"/>
          <c:showVal val="0"/>
          <c:showCatName val="0"/>
          <c:showSerName val="0"/>
          <c:showPercent val="0"/>
          <c:showBubbleSize val="0"/>
        </c:dLbls>
        <c:gapWidth val="150"/>
        <c:axId val="165184640"/>
        <c:axId val="165186176"/>
      </c:barChart>
      <c:catAx>
        <c:axId val="165184640"/>
        <c:scaling>
          <c:orientation val="minMax"/>
        </c:scaling>
        <c:delete val="0"/>
        <c:axPos val="b"/>
        <c:numFmt formatCode="General" sourceLinked="0"/>
        <c:majorTickMark val="out"/>
        <c:minorTickMark val="none"/>
        <c:tickLblPos val="nextTo"/>
        <c:txPr>
          <a:bodyPr/>
          <a:lstStyle/>
          <a:p>
            <a:pPr>
              <a:defRPr lang="en-IE"/>
            </a:pPr>
            <a:endParaRPr lang="en-US"/>
          </a:p>
        </c:txPr>
        <c:crossAx val="165186176"/>
        <c:crosses val="autoZero"/>
        <c:auto val="1"/>
        <c:lblAlgn val="ctr"/>
        <c:lblOffset val="100"/>
        <c:noMultiLvlLbl val="0"/>
      </c:catAx>
      <c:valAx>
        <c:axId val="165186176"/>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65184640"/>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27"/>
          <c:y val="0.17199222824419674"/>
          <c:w val="0.81303039906389463"/>
          <c:h val="0.61169908306916398"/>
        </c:manualLayout>
      </c:layout>
      <c:barChart>
        <c:barDir val="col"/>
        <c:grouping val="clustered"/>
        <c:varyColors val="0"/>
        <c:ser>
          <c:idx val="0"/>
          <c:order val="0"/>
          <c:tx>
            <c:strRef>
              <c:f>'Old Figure 8.9'!$N$8</c:f>
              <c:strCache>
                <c:ptCount val="1"/>
                <c:pt idx="0">
                  <c:v>2011</c:v>
                </c:pt>
              </c:strCache>
            </c:strRef>
          </c:tx>
          <c:spPr>
            <a:solidFill>
              <a:srgbClr val="00FFBB"/>
            </a:solidFill>
          </c:spPr>
          <c:invertIfNegative val="0"/>
          <c:cat>
            <c:strRef>
              <c:f>'Old Figure 8.9'!$M$9:$M$12</c:f>
              <c:strCache>
                <c:ptCount val="4"/>
                <c:pt idx="0">
                  <c:v>Number of enterpises</c:v>
                </c:pt>
                <c:pt idx="1">
                  <c:v>Persons engaged</c:v>
                </c:pt>
                <c:pt idx="2">
                  <c:v>Turnover</c:v>
                </c:pt>
                <c:pt idx="3">
                  <c:v>GVA</c:v>
                </c:pt>
              </c:strCache>
            </c:strRef>
          </c:cat>
          <c:val>
            <c:numRef>
              <c:f>'Old Figure 8.9'!$N$9:$N$12</c:f>
              <c:numCache>
                <c:formatCode>#,##0.0</c:formatCode>
                <c:ptCount val="4"/>
                <c:pt idx="0">
                  <c:v>0</c:v>
                </c:pt>
                <c:pt idx="1">
                  <c:v>0</c:v>
                </c:pt>
                <c:pt idx="2">
                  <c:v>0</c:v>
                </c:pt>
                <c:pt idx="3">
                  <c:v>0</c:v>
                </c:pt>
              </c:numCache>
            </c:numRef>
          </c:val>
          <c:extLst>
            <c:ext xmlns:c16="http://schemas.microsoft.com/office/drawing/2014/chart" uri="{C3380CC4-5D6E-409C-BE32-E72D297353CC}">
              <c16:uniqueId val="{00000000-DB53-4C46-84D3-6BA27CB41B08}"/>
            </c:ext>
          </c:extLst>
        </c:ser>
        <c:ser>
          <c:idx val="1"/>
          <c:order val="1"/>
          <c:tx>
            <c:strRef>
              <c:f>'Old Figure 8.9'!$O$8</c:f>
              <c:strCache>
                <c:ptCount val="1"/>
                <c:pt idx="0">
                  <c:v>2012</c:v>
                </c:pt>
              </c:strCache>
            </c:strRef>
          </c:tx>
          <c:spPr>
            <a:solidFill>
              <a:srgbClr val="FFBC85"/>
            </a:solidFill>
          </c:spPr>
          <c:invertIfNegative val="0"/>
          <c:cat>
            <c:strRef>
              <c:f>'Old Figure 8.9'!$M$9:$M$12</c:f>
              <c:strCache>
                <c:ptCount val="4"/>
                <c:pt idx="0">
                  <c:v>Number of enterpises</c:v>
                </c:pt>
                <c:pt idx="1">
                  <c:v>Persons engaged</c:v>
                </c:pt>
                <c:pt idx="2">
                  <c:v>Turnover</c:v>
                </c:pt>
                <c:pt idx="3">
                  <c:v>GVA</c:v>
                </c:pt>
              </c:strCache>
            </c:strRef>
          </c:cat>
          <c:val>
            <c:numRef>
              <c:f>'Old Figure 8.9'!$O$9:$O$12</c:f>
              <c:numCache>
                <c:formatCode>#,##0.0</c:formatCode>
                <c:ptCount val="4"/>
                <c:pt idx="0">
                  <c:v>0</c:v>
                </c:pt>
                <c:pt idx="1">
                  <c:v>0</c:v>
                </c:pt>
                <c:pt idx="2">
                  <c:v>0</c:v>
                </c:pt>
                <c:pt idx="3">
                  <c:v>0</c:v>
                </c:pt>
              </c:numCache>
            </c:numRef>
          </c:val>
          <c:extLst>
            <c:ext xmlns:c16="http://schemas.microsoft.com/office/drawing/2014/chart" uri="{C3380CC4-5D6E-409C-BE32-E72D297353CC}">
              <c16:uniqueId val="{00000001-DB53-4C46-84D3-6BA27CB41B08}"/>
            </c:ext>
          </c:extLst>
        </c:ser>
        <c:dLbls>
          <c:showLegendKey val="0"/>
          <c:showVal val="0"/>
          <c:showCatName val="0"/>
          <c:showSerName val="0"/>
          <c:showPercent val="0"/>
          <c:showBubbleSize val="0"/>
        </c:dLbls>
        <c:gapWidth val="150"/>
        <c:axId val="165211136"/>
        <c:axId val="165221120"/>
      </c:barChart>
      <c:catAx>
        <c:axId val="165211136"/>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5221120"/>
        <c:crosses val="autoZero"/>
        <c:auto val="1"/>
        <c:lblAlgn val="ctr"/>
        <c:lblOffset val="100"/>
        <c:noMultiLvlLbl val="0"/>
      </c:catAx>
      <c:valAx>
        <c:axId val="165221120"/>
        <c:scaling>
          <c:orientation val="minMax"/>
          <c:max val="60"/>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5211136"/>
        <c:crosses val="max"/>
        <c:crossBetween val="between"/>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167" l="0.70000000000000062" r="0.70000000000000062" t="0.75000000000000167"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8.10 Manufacturing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8.10'!$L$6</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8.10'!$K$7:$K$10</c:f>
              <c:strCache>
                <c:ptCount val="4"/>
                <c:pt idx="0">
                  <c:v>Number of enterpises</c:v>
                </c:pt>
                <c:pt idx="1">
                  <c:v>Persons engaged</c:v>
                </c:pt>
                <c:pt idx="2">
                  <c:v>Turnover</c:v>
                </c:pt>
                <c:pt idx="3">
                  <c:v>GVA</c:v>
                </c:pt>
              </c:strCache>
            </c:strRef>
          </c:cat>
          <c:val>
            <c:numRef>
              <c:f>'Old Figure 8.10'!$L$7:$L$10</c:f>
              <c:numCache>
                <c:formatCode>0.0</c:formatCode>
                <c:ptCount val="4"/>
                <c:pt idx="0">
                  <c:v>0</c:v>
                </c:pt>
                <c:pt idx="1">
                  <c:v>0</c:v>
                </c:pt>
                <c:pt idx="2">
                  <c:v>0</c:v>
                </c:pt>
                <c:pt idx="3">
                  <c:v>0</c:v>
                </c:pt>
              </c:numCache>
            </c:numRef>
          </c:val>
          <c:extLst>
            <c:ext xmlns:c16="http://schemas.microsoft.com/office/drawing/2014/chart" uri="{C3380CC4-5D6E-409C-BE32-E72D297353CC}">
              <c16:uniqueId val="{00000000-59F6-49C5-990E-25DA3A47B0B8}"/>
            </c:ext>
          </c:extLst>
        </c:ser>
        <c:ser>
          <c:idx val="1"/>
          <c:order val="1"/>
          <c:tx>
            <c:strRef>
              <c:f>'Old Figure 8.10'!$M$6</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8.10'!$K$7:$K$10</c:f>
              <c:strCache>
                <c:ptCount val="4"/>
                <c:pt idx="0">
                  <c:v>Number of enterpises</c:v>
                </c:pt>
                <c:pt idx="1">
                  <c:v>Persons engaged</c:v>
                </c:pt>
                <c:pt idx="2">
                  <c:v>Turnover</c:v>
                </c:pt>
                <c:pt idx="3">
                  <c:v>GVA</c:v>
                </c:pt>
              </c:strCache>
            </c:strRef>
          </c:cat>
          <c:val>
            <c:numRef>
              <c:f>'Old Figure 8.10'!$M$7:$M$10</c:f>
              <c:numCache>
                <c:formatCode>0.0</c:formatCode>
                <c:ptCount val="4"/>
                <c:pt idx="0">
                  <c:v>0</c:v>
                </c:pt>
                <c:pt idx="1">
                  <c:v>0</c:v>
                </c:pt>
                <c:pt idx="2">
                  <c:v>0</c:v>
                </c:pt>
                <c:pt idx="3">
                  <c:v>0</c:v>
                </c:pt>
              </c:numCache>
            </c:numRef>
          </c:val>
          <c:extLst>
            <c:ext xmlns:c16="http://schemas.microsoft.com/office/drawing/2014/chart" uri="{C3380CC4-5D6E-409C-BE32-E72D297353CC}">
              <c16:uniqueId val="{00000001-59F6-49C5-990E-25DA3A47B0B8}"/>
            </c:ext>
          </c:extLst>
        </c:ser>
        <c:dLbls>
          <c:showLegendKey val="0"/>
          <c:showVal val="0"/>
          <c:showCatName val="0"/>
          <c:showSerName val="0"/>
          <c:showPercent val="0"/>
          <c:showBubbleSize val="0"/>
        </c:dLbls>
        <c:gapWidth val="150"/>
        <c:axId val="165271424"/>
        <c:axId val="165272960"/>
      </c:barChart>
      <c:catAx>
        <c:axId val="165271424"/>
        <c:scaling>
          <c:orientation val="minMax"/>
        </c:scaling>
        <c:delete val="0"/>
        <c:axPos val="b"/>
        <c:numFmt formatCode="General" sourceLinked="0"/>
        <c:majorTickMark val="out"/>
        <c:minorTickMark val="none"/>
        <c:tickLblPos val="nextTo"/>
        <c:txPr>
          <a:bodyPr/>
          <a:lstStyle/>
          <a:p>
            <a:pPr>
              <a:defRPr lang="en-IE"/>
            </a:pPr>
            <a:endParaRPr lang="en-US"/>
          </a:p>
        </c:txPr>
        <c:crossAx val="165272960"/>
        <c:crosses val="autoZero"/>
        <c:auto val="1"/>
        <c:lblAlgn val="ctr"/>
        <c:lblOffset val="100"/>
        <c:noMultiLvlLbl val="0"/>
      </c:catAx>
      <c:valAx>
        <c:axId val="165272960"/>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65271424"/>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xdr:col>
      <xdr:colOff>228600</xdr:colOff>
      <xdr:row>1</xdr:row>
      <xdr:rowOff>66675</xdr:rowOff>
    </xdr:from>
    <xdr:to>
      <xdr:col>12</xdr:col>
      <xdr:colOff>295275</xdr:colOff>
      <xdr:row>24</xdr:row>
      <xdr:rowOff>71438</xdr:rowOff>
    </xdr:to>
    <xdr:graphicFrame macro="">
      <xdr:nvGraphicFramePr>
        <xdr:cNvPr id="4" name="Chart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3038400</xdr:colOff>
      <xdr:row>15</xdr:row>
      <xdr:rowOff>180900</xdr:rowOff>
    </xdr:to>
    <xdr:graphicFrame macro="">
      <xdr:nvGraphicFramePr>
        <xdr:cNvPr id="5" name="Chart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8.10 Maufacturing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11</xdr:col>
      <xdr:colOff>0</xdr:colOff>
      <xdr:row>25</xdr:row>
      <xdr:rowOff>0</xdr:rowOff>
    </xdr:from>
    <xdr:to>
      <xdr:col>20</xdr:col>
      <xdr:colOff>361951</xdr:colOff>
      <xdr:row>46</xdr:row>
      <xdr:rowOff>109538</xdr:rowOff>
    </xdr:to>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C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8.11  Distribution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3</xdr:col>
      <xdr:colOff>295275</xdr:colOff>
      <xdr:row>13</xdr:row>
      <xdr:rowOff>66675</xdr:rowOff>
    </xdr:from>
    <xdr:to>
      <xdr:col>11</xdr:col>
      <xdr:colOff>1266826</xdr:colOff>
      <xdr:row>34</xdr:row>
      <xdr:rowOff>176213</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D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8.12  Services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cdr:x>
      <cdr:y>0</cdr:y>
    </cdr:from>
    <cdr:to>
      <cdr:x>1</cdr:x>
      <cdr:y>0.12869</cdr:y>
    </cdr:to>
    <cdr:sp macro="" textlink="">
      <cdr:nvSpPr>
        <cdr:cNvPr id="2" name="TextBox 1"/>
        <cdr:cNvSpPr txBox="1"/>
      </cdr:nvSpPr>
      <cdr:spPr>
        <a:xfrm xmlns:a="http://schemas.openxmlformats.org/drawingml/2006/main">
          <a:off x="0" y="0"/>
          <a:ext cx="3067200" cy="3924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8.2</a:t>
          </a:r>
          <a:r>
            <a:rPr lang="en-US" sz="1000" b="1">
              <a:solidFill>
                <a:srgbClr val="6300D5"/>
              </a:solidFill>
              <a:latin typeface="Arial" pitchFamily="34" charset="0"/>
              <a:cs typeface="Arial" pitchFamily="34" charset="0"/>
            </a:rPr>
            <a:t>  Persons</a:t>
          </a:r>
          <a:r>
            <a:rPr lang="en-US" sz="1000" b="1" baseline="0">
              <a:solidFill>
                <a:srgbClr val="6300D5"/>
              </a:solidFill>
              <a:latin typeface="Arial" pitchFamily="34" charset="0"/>
              <a:cs typeface="Arial" pitchFamily="34" charset="0"/>
            </a:rPr>
            <a:t> engaged in Irish-owned</a:t>
          </a:r>
        </a:p>
        <a:p xmlns:a="http://schemas.openxmlformats.org/drawingml/2006/main">
          <a:r>
            <a:rPr lang="en-US" sz="1000" b="1" baseline="0">
              <a:solidFill>
                <a:srgbClr val="6300D5"/>
              </a:solidFill>
              <a:latin typeface="Arial" pitchFamily="34" charset="0"/>
              <a:cs typeface="Arial" pitchFamily="34" charset="0"/>
            </a:rPr>
            <a:t>                   foreign affiliates by sector, 2012</a:t>
          </a: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47625</xdr:colOff>
      <xdr:row>0</xdr:row>
      <xdr:rowOff>133350</xdr:rowOff>
    </xdr:from>
    <xdr:to>
      <xdr:col>11</xdr:col>
      <xdr:colOff>190500</xdr:colOff>
      <xdr:row>23</xdr:row>
      <xdr:rowOff>138113</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3038400</xdr:colOff>
      <xdr:row>15</xdr:row>
      <xdr:rowOff>180900</xdr:rowOff>
    </xdr:to>
    <xdr:graphicFrame macro="">
      <xdr:nvGraphicFramePr>
        <xdr:cNvPr id="5" name="Chart 4">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1</cdr:x>
      <cdr:y>0.12869</cdr:y>
    </cdr:to>
    <cdr:sp macro="" textlink="">
      <cdr:nvSpPr>
        <cdr:cNvPr id="2" name="TextBox 1"/>
        <cdr:cNvSpPr txBox="1"/>
      </cdr:nvSpPr>
      <cdr:spPr>
        <a:xfrm xmlns:a="http://schemas.openxmlformats.org/drawingml/2006/main">
          <a:off x="0" y="0"/>
          <a:ext cx="3067200" cy="3924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8.3  </a:t>
          </a:r>
          <a:r>
            <a:rPr lang="en-US" sz="1000" b="1">
              <a:solidFill>
                <a:srgbClr val="6300D5"/>
              </a:solidFill>
              <a:latin typeface="Arial" pitchFamily="34" charset="0"/>
              <a:cs typeface="Arial" pitchFamily="34" charset="0"/>
            </a:rPr>
            <a:t>Turnover</a:t>
          </a:r>
          <a:r>
            <a:rPr lang="en-US" sz="1000" b="1" baseline="0">
              <a:solidFill>
                <a:srgbClr val="6300D5"/>
              </a:solidFill>
              <a:latin typeface="Arial" pitchFamily="34" charset="0"/>
              <a:cs typeface="Arial" pitchFamily="34" charset="0"/>
            </a:rPr>
            <a:t> in Irish-owned foreign</a:t>
          </a:r>
        </a:p>
        <a:p xmlns:a="http://schemas.openxmlformats.org/drawingml/2006/main">
          <a:r>
            <a:rPr lang="en-US" sz="1000" b="1" baseline="0">
              <a:solidFill>
                <a:srgbClr val="6300D5"/>
              </a:solidFill>
              <a:latin typeface="Arial" pitchFamily="34" charset="0"/>
              <a:cs typeface="Arial" pitchFamily="34" charset="0"/>
            </a:rPr>
            <a:t>                   affiliates by sector, 2012</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95249</xdr:colOff>
      <xdr:row>0</xdr:row>
      <xdr:rowOff>80962</xdr:rowOff>
    </xdr:from>
    <xdr:to>
      <xdr:col>10</xdr:col>
      <xdr:colOff>542924</xdr:colOff>
      <xdr:row>25</xdr:row>
      <xdr:rowOff>180975</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457200</xdr:colOff>
      <xdr:row>1</xdr:row>
      <xdr:rowOff>9525</xdr:rowOff>
    </xdr:from>
    <xdr:to>
      <xdr:col>11</xdr:col>
      <xdr:colOff>295275</xdr:colOff>
      <xdr:row>26</xdr:row>
      <xdr:rowOff>109538</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38100</xdr:colOff>
      <xdr:row>16</xdr:row>
      <xdr:rowOff>9525</xdr:rowOff>
    </xdr:from>
    <xdr:to>
      <xdr:col>12</xdr:col>
      <xdr:colOff>200025</xdr:colOff>
      <xdr:row>36</xdr:row>
      <xdr:rowOff>147638</xdr:rowOff>
    </xdr:to>
    <xdr:graphicFrame macro="">
      <xdr:nvGraphicFramePr>
        <xdr:cNvPr id="4" name="Chart 3">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0</xdr:rowOff>
    </xdr:to>
    <xdr:graphicFrame macro="">
      <xdr:nvGraphicFramePr>
        <xdr:cNvPr id="6" name="Chart 5">
          <a:extLst>
            <a:ext uri="{FF2B5EF4-FFF2-40B4-BE49-F238E27FC236}">
              <a16:creationId xmlns:a16="http://schemas.microsoft.com/office/drawing/2014/main" id="{00000000-0008-0000-0A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cdr:x>
      <cdr:y>0.00211</cdr:y>
    </cdr:from>
    <cdr:to>
      <cdr:x>1</cdr:x>
      <cdr:y>0.13506</cdr:y>
    </cdr:to>
    <cdr:sp macro="" textlink="">
      <cdr:nvSpPr>
        <cdr:cNvPr id="2" name="TextBox 1"/>
        <cdr:cNvSpPr txBox="1"/>
      </cdr:nvSpPr>
      <cdr:spPr>
        <a:xfrm xmlns:a="http://schemas.openxmlformats.org/drawingml/2006/main">
          <a:off x="0" y="7737"/>
          <a:ext cx="3267075" cy="487563"/>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8.9  All Sectors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581025</xdr:colOff>
      <xdr:row>23</xdr:row>
      <xdr:rowOff>4762</xdr:rowOff>
    </xdr:from>
    <xdr:to>
      <xdr:col>9</xdr:col>
      <xdr:colOff>466725</xdr:colOff>
      <xdr:row>44</xdr:row>
      <xdr:rowOff>114300</xdr:rowOff>
    </xdr:to>
    <xdr:graphicFrame macro="">
      <xdr:nvGraphicFramePr>
        <xdr:cNvPr id="5" name="Chart 4">
          <a:extLst>
            <a:ext uri="{FF2B5EF4-FFF2-40B4-BE49-F238E27FC236}">
              <a16:creationId xmlns:a16="http://schemas.microsoft.com/office/drawing/2014/main" id="{00000000-0008-0000-0B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B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workbookViewId="0"/>
  </sheetViews>
  <sheetFormatPr defaultRowHeight="15" x14ac:dyDescent="0.25"/>
  <cols>
    <col min="1" max="1" width="18.5703125" style="15" bestFit="1" customWidth="1"/>
    <col min="2" max="2" width="16.140625" style="15" bestFit="1" customWidth="1"/>
    <col min="3" max="3" width="28" style="16" bestFit="1" customWidth="1"/>
    <col min="4" max="4" width="18.28515625" style="16" bestFit="1" customWidth="1"/>
    <col min="5" max="5" width="30.7109375" style="16" bestFit="1" customWidth="1"/>
    <col min="6" max="6" width="22.7109375" style="16" bestFit="1" customWidth="1"/>
    <col min="7" max="16384" width="9.140625" style="15"/>
  </cols>
  <sheetData>
    <row r="1" spans="1:7" x14ac:dyDescent="0.25">
      <c r="A1" s="15" t="s">
        <v>40</v>
      </c>
      <c r="B1" s="15" t="s">
        <v>41</v>
      </c>
      <c r="C1" s="15" t="s">
        <v>42</v>
      </c>
      <c r="D1" s="15" t="s">
        <v>43</v>
      </c>
      <c r="E1" s="15" t="s">
        <v>44</v>
      </c>
      <c r="F1" s="15" t="s">
        <v>45</v>
      </c>
      <c r="G1" s="15" t="s">
        <v>46</v>
      </c>
    </row>
    <row r="2" spans="1:7" x14ac:dyDescent="0.25">
      <c r="A2" s="15" t="s">
        <v>47</v>
      </c>
      <c r="B2" s="15" t="s">
        <v>15</v>
      </c>
      <c r="C2" s="16">
        <v>4161</v>
      </c>
      <c r="D2" s="16">
        <v>96572</v>
      </c>
      <c r="E2" s="16">
        <v>29611</v>
      </c>
      <c r="F2" s="16">
        <v>21562</v>
      </c>
      <c r="G2" s="16">
        <v>165430</v>
      </c>
    </row>
    <row r="3" spans="1:7" x14ac:dyDescent="0.25">
      <c r="A3" s="15" t="s">
        <v>47</v>
      </c>
      <c r="B3" s="15" t="s">
        <v>48</v>
      </c>
      <c r="C3" s="16">
        <v>3737</v>
      </c>
      <c r="D3" s="16">
        <v>20400</v>
      </c>
      <c r="E3" s="16">
        <v>4907</v>
      </c>
      <c r="F3" s="16">
        <v>1704</v>
      </c>
      <c r="G3" s="16">
        <v>85599</v>
      </c>
    </row>
    <row r="4" spans="1:7" x14ac:dyDescent="0.25">
      <c r="A4" s="15" t="s">
        <v>47</v>
      </c>
      <c r="B4" s="15" t="s">
        <v>49</v>
      </c>
      <c r="C4" s="16">
        <v>194</v>
      </c>
      <c r="D4" s="16">
        <v>9483</v>
      </c>
      <c r="E4" s="16">
        <v>2556</v>
      </c>
      <c r="F4" s="16">
        <v>1343</v>
      </c>
      <c r="G4" s="16">
        <v>20738</v>
      </c>
    </row>
    <row r="5" spans="1:7" x14ac:dyDescent="0.25">
      <c r="A5" s="15" t="s">
        <v>47</v>
      </c>
      <c r="B5" s="15" t="s">
        <v>50</v>
      </c>
      <c r="C5" s="16">
        <v>230</v>
      </c>
      <c r="D5" s="16">
        <v>66689</v>
      </c>
      <c r="E5" s="16">
        <v>22148</v>
      </c>
      <c r="F5" s="16">
        <v>18515</v>
      </c>
      <c r="G5" s="16">
        <v>59093</v>
      </c>
    </row>
    <row r="6" spans="1:7" x14ac:dyDescent="0.25">
      <c r="A6" s="15" t="s">
        <v>51</v>
      </c>
      <c r="B6" s="15" t="s">
        <v>15</v>
      </c>
      <c r="C6" s="16">
        <v>32288</v>
      </c>
      <c r="D6" s="16">
        <v>9453</v>
      </c>
      <c r="E6" s="16">
        <v>3134</v>
      </c>
      <c r="F6" s="16">
        <v>938</v>
      </c>
      <c r="G6" s="16">
        <v>91824</v>
      </c>
    </row>
    <row r="7" spans="1:7" x14ac:dyDescent="0.25">
      <c r="A7" s="15" t="s">
        <v>51</v>
      </c>
      <c r="B7" s="15" t="s">
        <v>48</v>
      </c>
      <c r="C7" s="16">
        <v>32234</v>
      </c>
      <c r="D7" s="16">
        <v>7832</v>
      </c>
      <c r="E7" s="16">
        <v>2708</v>
      </c>
      <c r="F7" s="16">
        <v>658</v>
      </c>
      <c r="G7" s="16">
        <v>88175</v>
      </c>
    </row>
    <row r="8" spans="1:7" x14ac:dyDescent="0.25">
      <c r="A8" s="15" t="s">
        <v>51</v>
      </c>
      <c r="B8" s="15" t="s">
        <v>50</v>
      </c>
      <c r="C8" s="16">
        <v>54</v>
      </c>
      <c r="D8" s="16">
        <v>1621</v>
      </c>
      <c r="E8" s="16">
        <v>426</v>
      </c>
      <c r="F8" s="16">
        <v>280</v>
      </c>
      <c r="G8" s="16">
        <v>3648</v>
      </c>
    </row>
    <row r="9" spans="1:7" x14ac:dyDescent="0.25">
      <c r="A9" s="15" t="s">
        <v>74</v>
      </c>
      <c r="B9" s="15" t="s">
        <v>15</v>
      </c>
      <c r="C9" s="16">
        <v>38316</v>
      </c>
      <c r="D9" s="16">
        <v>101580</v>
      </c>
      <c r="E9" s="16">
        <v>15463</v>
      </c>
      <c r="F9" s="16">
        <v>6075</v>
      </c>
      <c r="G9" s="16">
        <v>329637</v>
      </c>
    </row>
    <row r="10" spans="1:7" x14ac:dyDescent="0.25">
      <c r="A10" s="15" t="s">
        <v>74</v>
      </c>
      <c r="B10" s="15" t="s">
        <v>48</v>
      </c>
      <c r="C10" s="16">
        <v>37161</v>
      </c>
      <c r="D10" s="16">
        <v>63097</v>
      </c>
      <c r="E10" s="16">
        <v>8567</v>
      </c>
      <c r="F10" s="16">
        <v>1989</v>
      </c>
      <c r="G10" s="16">
        <v>254093</v>
      </c>
    </row>
    <row r="11" spans="1:7" x14ac:dyDescent="0.25">
      <c r="A11" s="15" t="s">
        <v>74</v>
      </c>
      <c r="B11" s="15" t="s">
        <v>49</v>
      </c>
      <c r="C11" s="16">
        <v>805</v>
      </c>
      <c r="D11" s="16">
        <v>15123</v>
      </c>
      <c r="E11" s="16">
        <v>3196</v>
      </c>
      <c r="F11" s="16">
        <v>1422</v>
      </c>
      <c r="G11" s="16">
        <v>56366</v>
      </c>
    </row>
    <row r="12" spans="1:7" x14ac:dyDescent="0.25">
      <c r="A12" s="15" t="s">
        <v>74</v>
      </c>
      <c r="B12" s="15" t="s">
        <v>50</v>
      </c>
      <c r="C12" s="16">
        <v>350</v>
      </c>
      <c r="D12" s="16">
        <v>23360</v>
      </c>
      <c r="E12" s="16">
        <v>3700</v>
      </c>
      <c r="F12" s="16">
        <v>2664</v>
      </c>
      <c r="G12" s="16">
        <v>19177</v>
      </c>
    </row>
    <row r="13" spans="1:7" x14ac:dyDescent="0.25">
      <c r="A13" s="15" t="s">
        <v>52</v>
      </c>
      <c r="B13" s="15" t="s">
        <v>15</v>
      </c>
      <c r="C13" s="16">
        <v>86442</v>
      </c>
      <c r="D13" s="16">
        <v>88850</v>
      </c>
      <c r="E13" s="16">
        <v>31069</v>
      </c>
      <c r="F13" s="16">
        <v>13541</v>
      </c>
      <c r="G13" s="16">
        <v>561554</v>
      </c>
    </row>
    <row r="14" spans="1:7" x14ac:dyDescent="0.25">
      <c r="A14" s="15" t="s">
        <v>52</v>
      </c>
      <c r="B14" s="15" t="s">
        <v>48</v>
      </c>
      <c r="C14" s="16">
        <v>84967</v>
      </c>
      <c r="D14" s="16">
        <v>42416</v>
      </c>
      <c r="E14" s="16">
        <v>18651</v>
      </c>
      <c r="F14" s="16">
        <v>5807</v>
      </c>
      <c r="G14" s="16">
        <v>463809</v>
      </c>
    </row>
    <row r="15" spans="1:7" x14ac:dyDescent="0.25">
      <c r="A15" s="15" t="s">
        <v>52</v>
      </c>
      <c r="B15" s="15" t="s">
        <v>49</v>
      </c>
      <c r="C15" s="16">
        <v>895</v>
      </c>
      <c r="D15" s="16">
        <v>8847</v>
      </c>
      <c r="E15" s="16">
        <v>3356</v>
      </c>
      <c r="F15" s="16">
        <v>1341</v>
      </c>
      <c r="G15" s="16">
        <v>50852</v>
      </c>
    </row>
    <row r="16" spans="1:7" x14ac:dyDescent="0.25">
      <c r="A16" s="15" t="s">
        <v>52</v>
      </c>
      <c r="B16" s="15" t="s">
        <v>50</v>
      </c>
      <c r="C16" s="16">
        <v>581</v>
      </c>
      <c r="D16" s="16">
        <v>37587</v>
      </c>
      <c r="E16" s="16">
        <v>9061</v>
      </c>
      <c r="F16" s="16">
        <v>6393</v>
      </c>
      <c r="G16" s="16">
        <v>46894</v>
      </c>
    </row>
    <row r="17" spans="1:7" x14ac:dyDescent="0.25">
      <c r="A17" s="15" t="s">
        <v>6</v>
      </c>
      <c r="B17" s="15" t="s">
        <v>15</v>
      </c>
      <c r="C17" s="16">
        <v>161207</v>
      </c>
      <c r="D17" s="16">
        <v>296455</v>
      </c>
      <c r="E17" s="16">
        <v>79277</v>
      </c>
      <c r="F17" s="16">
        <v>42116</v>
      </c>
      <c r="G17" s="16">
        <v>1148445</v>
      </c>
    </row>
    <row r="18" spans="1:7" x14ac:dyDescent="0.25">
      <c r="A18" s="15" t="s">
        <v>6</v>
      </c>
      <c r="B18" s="15" t="s">
        <v>48</v>
      </c>
      <c r="C18" s="16">
        <v>158098</v>
      </c>
      <c r="D18" s="16">
        <v>133746</v>
      </c>
      <c r="E18" s="16">
        <v>34834</v>
      </c>
      <c r="F18" s="16">
        <v>10158</v>
      </c>
      <c r="G18" s="16">
        <v>891676</v>
      </c>
    </row>
    <row r="19" spans="1:7" x14ac:dyDescent="0.25">
      <c r="A19" s="15" t="s">
        <v>6</v>
      </c>
      <c r="B19" s="15" t="s">
        <v>49</v>
      </c>
      <c r="C19" s="16">
        <v>1894</v>
      </c>
      <c r="D19" s="16">
        <v>33453</v>
      </c>
      <c r="E19" s="16">
        <v>9108</v>
      </c>
      <c r="F19" s="16">
        <v>4107</v>
      </c>
      <c r="G19" s="16">
        <v>127956</v>
      </c>
    </row>
    <row r="20" spans="1:7" x14ac:dyDescent="0.25">
      <c r="A20" s="15" t="s">
        <v>6</v>
      </c>
      <c r="B20" s="15" t="s">
        <v>50</v>
      </c>
      <c r="C20" s="16">
        <v>1215</v>
      </c>
      <c r="D20" s="16">
        <v>129257</v>
      </c>
      <c r="E20" s="16">
        <v>35335</v>
      </c>
      <c r="F20" s="16">
        <v>27851</v>
      </c>
      <c r="G20" s="16">
        <v>128812</v>
      </c>
    </row>
    <row r="22" spans="1:7" x14ac:dyDescent="0.25">
      <c r="C22" s="17"/>
      <c r="D22" s="17"/>
      <c r="E22" s="17"/>
      <c r="F22" s="17"/>
      <c r="G22" s="17"/>
    </row>
    <row r="23" spans="1:7" x14ac:dyDescent="0.25">
      <c r="E23" s="15"/>
      <c r="F23" s="15"/>
    </row>
    <row r="24" spans="1:7" x14ac:dyDescent="0.25">
      <c r="C24" s="17"/>
      <c r="D24" s="17"/>
      <c r="E24" s="17"/>
      <c r="F24" s="17"/>
      <c r="G24" s="17"/>
    </row>
    <row r="25" spans="1:7" x14ac:dyDescent="0.25">
      <c r="C25" s="17"/>
      <c r="D25" s="17"/>
      <c r="E25" s="17"/>
      <c r="F25" s="17"/>
      <c r="G25" s="18"/>
    </row>
    <row r="26" spans="1:7" x14ac:dyDescent="0.25">
      <c r="C26" s="17"/>
      <c r="D26" s="17"/>
      <c r="E26" s="17"/>
      <c r="F26" s="17"/>
      <c r="G26" s="17"/>
    </row>
    <row r="27" spans="1:7" x14ac:dyDescent="0.25">
      <c r="C27" s="17"/>
      <c r="D27" s="17"/>
      <c r="E27" s="17"/>
      <c r="F27" s="17"/>
      <c r="G27" s="17"/>
    </row>
    <row r="28" spans="1:7" x14ac:dyDescent="0.25">
      <c r="C28" s="17"/>
      <c r="D28" s="17"/>
      <c r="E28" s="17"/>
      <c r="F28" s="17"/>
      <c r="G28" s="17"/>
    </row>
    <row r="29" spans="1:7" x14ac:dyDescent="0.25">
      <c r="E29" s="15"/>
      <c r="F29" s="15"/>
    </row>
    <row r="30" spans="1:7" x14ac:dyDescent="0.25">
      <c r="E30" s="15"/>
      <c r="F30" s="15"/>
    </row>
    <row r="31" spans="1:7" x14ac:dyDescent="0.25">
      <c r="E31" s="15"/>
      <c r="F31" s="15"/>
    </row>
    <row r="32" spans="1:7" x14ac:dyDescent="0.25">
      <c r="E32" s="15"/>
      <c r="F32" s="15"/>
    </row>
  </sheetData>
  <pageMargins left="0.7" right="0.7" top="0.75" bottom="0.75" header="0.3" footer="0.3"/>
  <pageSetup paperSize="9" scale="5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N4:P30"/>
  <sheetViews>
    <sheetView workbookViewId="0"/>
  </sheetViews>
  <sheetFormatPr defaultRowHeight="15" x14ac:dyDescent="0.25"/>
  <cols>
    <col min="15" max="15" width="27.28515625" bestFit="1" customWidth="1"/>
    <col min="16" max="16" width="24.28515625" bestFit="1" customWidth="1"/>
  </cols>
  <sheetData>
    <row r="4" spans="14:16" x14ac:dyDescent="0.25">
      <c r="O4" t="s">
        <v>0</v>
      </c>
      <c r="P4">
        <v>2011</v>
      </c>
    </row>
    <row r="5" spans="14:16" x14ac:dyDescent="0.25">
      <c r="O5" t="s">
        <v>0</v>
      </c>
      <c r="P5" t="s">
        <v>1</v>
      </c>
    </row>
    <row r="6" spans="14:16" x14ac:dyDescent="0.25">
      <c r="O6" t="s">
        <v>17</v>
      </c>
      <c r="P6" s="1">
        <v>72952</v>
      </c>
    </row>
    <row r="7" spans="14:16" x14ac:dyDescent="0.25">
      <c r="N7">
        <v>1</v>
      </c>
      <c r="O7" t="s">
        <v>28</v>
      </c>
      <c r="P7" s="1">
        <v>26310</v>
      </c>
    </row>
    <row r="8" spans="14:16" x14ac:dyDescent="0.25">
      <c r="N8">
        <v>2</v>
      </c>
      <c r="O8" t="s">
        <v>38</v>
      </c>
      <c r="P8" s="1">
        <v>16270</v>
      </c>
    </row>
    <row r="9" spans="14:16" x14ac:dyDescent="0.25">
      <c r="N9">
        <v>3</v>
      </c>
      <c r="O9" t="s">
        <v>24</v>
      </c>
      <c r="P9" s="1">
        <v>4111</v>
      </c>
    </row>
    <row r="10" spans="14:16" x14ac:dyDescent="0.25">
      <c r="N10">
        <v>4</v>
      </c>
      <c r="O10" t="s">
        <v>32</v>
      </c>
      <c r="P10" s="1">
        <v>4098</v>
      </c>
    </row>
    <row r="11" spans="14:16" x14ac:dyDescent="0.25">
      <c r="N11">
        <v>5</v>
      </c>
      <c r="O11" t="s">
        <v>27</v>
      </c>
      <c r="P11" s="1">
        <v>2598</v>
      </c>
    </row>
    <row r="12" spans="14:16" x14ac:dyDescent="0.25">
      <c r="N12">
        <v>6</v>
      </c>
      <c r="O12" t="s">
        <v>19</v>
      </c>
      <c r="P12" s="1">
        <v>2055</v>
      </c>
    </row>
    <row r="13" spans="14:16" x14ac:dyDescent="0.25">
      <c r="N13">
        <v>7</v>
      </c>
      <c r="O13" t="s">
        <v>26</v>
      </c>
      <c r="P13" s="1">
        <v>1210</v>
      </c>
    </row>
    <row r="14" spans="14:16" x14ac:dyDescent="0.25">
      <c r="N14">
        <v>8</v>
      </c>
      <c r="O14" t="s">
        <v>35</v>
      </c>
      <c r="P14" s="1">
        <v>1091</v>
      </c>
    </row>
    <row r="15" spans="14:16" x14ac:dyDescent="0.25">
      <c r="N15">
        <v>9</v>
      </c>
      <c r="O15" t="s">
        <v>20</v>
      </c>
      <c r="P15" s="1">
        <v>909</v>
      </c>
    </row>
    <row r="16" spans="14:16" x14ac:dyDescent="0.25">
      <c r="N16">
        <v>10</v>
      </c>
      <c r="O16" t="s">
        <v>18</v>
      </c>
      <c r="P16" s="1">
        <v>860</v>
      </c>
    </row>
    <row r="17" spans="14:16" x14ac:dyDescent="0.25">
      <c r="N17">
        <v>11</v>
      </c>
      <c r="O17" t="s">
        <v>39</v>
      </c>
      <c r="P17" s="1">
        <f>SUM(P6-SUM(P7:P16))</f>
        <v>13440</v>
      </c>
    </row>
    <row r="20" spans="14:16" x14ac:dyDescent="0.25">
      <c r="O20" t="s">
        <v>30</v>
      </c>
      <c r="P20" s="1">
        <v>739</v>
      </c>
    </row>
    <row r="21" spans="14:16" x14ac:dyDescent="0.25">
      <c r="O21" t="s">
        <v>25</v>
      </c>
      <c r="P21" s="1">
        <v>720</v>
      </c>
    </row>
    <row r="22" spans="14:16" x14ac:dyDescent="0.25">
      <c r="O22" t="s">
        <v>22</v>
      </c>
      <c r="P22" s="1">
        <v>669</v>
      </c>
    </row>
    <row r="23" spans="14:16" x14ac:dyDescent="0.25">
      <c r="O23" t="s">
        <v>21</v>
      </c>
      <c r="P23" s="1">
        <v>655</v>
      </c>
    </row>
    <row r="24" spans="14:16" x14ac:dyDescent="0.25">
      <c r="O24" t="s">
        <v>23</v>
      </c>
      <c r="P24" s="1">
        <v>341</v>
      </c>
    </row>
    <row r="25" spans="14:16" x14ac:dyDescent="0.25">
      <c r="O25" t="s">
        <v>29</v>
      </c>
      <c r="P25" s="1">
        <v>148</v>
      </c>
    </row>
    <row r="26" spans="14:16" x14ac:dyDescent="0.25">
      <c r="O26" t="s">
        <v>36</v>
      </c>
      <c r="P26" s="1">
        <v>117</v>
      </c>
    </row>
    <row r="27" spans="14:16" x14ac:dyDescent="0.25">
      <c r="O27" t="s">
        <v>33</v>
      </c>
      <c r="P27" s="1">
        <v>115</v>
      </c>
    </row>
    <row r="28" spans="14:16" x14ac:dyDescent="0.25">
      <c r="O28" t="s">
        <v>34</v>
      </c>
      <c r="P28" s="1">
        <v>95</v>
      </c>
    </row>
    <row r="29" spans="14:16" x14ac:dyDescent="0.25">
      <c r="O29" t="s">
        <v>31</v>
      </c>
      <c r="P29" s="1">
        <v>75</v>
      </c>
    </row>
    <row r="30" spans="14:16" x14ac:dyDescent="0.25">
      <c r="O30" t="s">
        <v>37</v>
      </c>
      <c r="P30" s="1">
        <v>25</v>
      </c>
    </row>
  </sheetData>
  <sortState ref="O7:P27">
    <sortCondition descending="1" ref="P7:P27"/>
  </sortState>
  <pageMargins left="0.7" right="0.7" top="0.75" bottom="0.75" header="0.3" footer="0.3"/>
  <pageSetup paperSize="9" scale="7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D6:U40"/>
  <sheetViews>
    <sheetView workbookViewId="0">
      <selection activeCell="Q7" sqref="Q7:R12"/>
    </sheetView>
  </sheetViews>
  <sheetFormatPr defaultRowHeight="15" x14ac:dyDescent="0.25"/>
  <cols>
    <col min="1" max="1" width="49" customWidth="1"/>
    <col min="13" max="13" width="20.7109375" bestFit="1" customWidth="1"/>
    <col min="17" max="17" width="15.7109375" customWidth="1"/>
    <col min="18" max="18" width="16.5703125" customWidth="1"/>
  </cols>
  <sheetData>
    <row r="6" spans="4:21" x14ac:dyDescent="0.25">
      <c r="N6" s="3" t="s">
        <v>77</v>
      </c>
    </row>
    <row r="7" spans="4:21" x14ac:dyDescent="0.25">
      <c r="N7" t="s">
        <v>54</v>
      </c>
      <c r="Q7" s="93" t="s">
        <v>101</v>
      </c>
      <c r="R7" s="93"/>
    </row>
    <row r="8" spans="4:21" x14ac:dyDescent="0.25">
      <c r="N8">
        <v>2011</v>
      </c>
      <c r="O8">
        <v>2012</v>
      </c>
      <c r="Q8">
        <v>2011</v>
      </c>
      <c r="R8">
        <v>2012</v>
      </c>
    </row>
    <row r="9" spans="4:21" x14ac:dyDescent="0.25">
      <c r="M9" t="s">
        <v>57</v>
      </c>
      <c r="N9" s="13" t="e">
        <f>Q9/#REF!*100</f>
        <v>#REF!</v>
      </c>
      <c r="O9" s="13" t="e">
        <f>R9/#REF!*100</f>
        <v>#REF!</v>
      </c>
      <c r="P9" s="7"/>
      <c r="Q9" s="1" t="e">
        <f>#REF!+#REF!</f>
        <v>#REF!</v>
      </c>
      <c r="R9" s="1" t="e">
        <f>#REF!+#REF!</f>
        <v>#REF!</v>
      </c>
      <c r="T9" s="13"/>
      <c r="U9" s="13"/>
    </row>
    <row r="10" spans="4:21" x14ac:dyDescent="0.25">
      <c r="M10" t="s">
        <v>12</v>
      </c>
      <c r="N10" s="13" t="e">
        <f>Q10/#REF!*100</f>
        <v>#REF!</v>
      </c>
      <c r="O10" s="13" t="e">
        <f>R10/#REF!*100</f>
        <v>#REF!</v>
      </c>
      <c r="P10" s="7"/>
      <c r="Q10" s="13" t="e">
        <f>#REF!+#REF!</f>
        <v>#REF!</v>
      </c>
      <c r="R10" s="1" t="e">
        <f>#REF!+#REF!</f>
        <v>#REF!</v>
      </c>
      <c r="T10" s="13"/>
      <c r="U10" s="13"/>
    </row>
    <row r="11" spans="4:21" x14ac:dyDescent="0.25">
      <c r="M11" t="s">
        <v>11</v>
      </c>
      <c r="N11" s="13" t="e">
        <f>Q11/#REF!*100</f>
        <v>#REF!</v>
      </c>
      <c r="O11" s="13" t="e">
        <f>R11/#REF!*100</f>
        <v>#REF!</v>
      </c>
      <c r="P11" s="7"/>
      <c r="Q11" s="13" t="e">
        <f>#REF!+#REF!</f>
        <v>#REF!</v>
      </c>
      <c r="R11" s="1" t="e">
        <f>#REF!+#REF!</f>
        <v>#REF!</v>
      </c>
      <c r="T11" s="13"/>
      <c r="U11" s="13"/>
    </row>
    <row r="12" spans="4:21" x14ac:dyDescent="0.25">
      <c r="M12" t="s">
        <v>73</v>
      </c>
      <c r="N12" s="13" t="e">
        <f>Q12/#REF!*100</f>
        <v>#REF!</v>
      </c>
      <c r="O12" s="13" t="e">
        <f>R12/#REF!*100</f>
        <v>#REF!</v>
      </c>
      <c r="P12" s="7"/>
      <c r="Q12" s="13" t="e">
        <f>#REF!+#REF!</f>
        <v>#REF!</v>
      </c>
      <c r="R12" s="1" t="e">
        <f>#REF!+#REF!</f>
        <v>#REF!</v>
      </c>
      <c r="T12" s="13"/>
      <c r="U12" s="13"/>
    </row>
    <row r="13" spans="4:21" x14ac:dyDescent="0.25">
      <c r="Q13" s="13"/>
    </row>
    <row r="15" spans="4:21" ht="18.75" x14ac:dyDescent="0.3">
      <c r="D15" s="44"/>
      <c r="G15" t="s">
        <v>93</v>
      </c>
    </row>
    <row r="35" spans="13:18" x14ac:dyDescent="0.25">
      <c r="M35" s="1"/>
      <c r="N35" s="13"/>
      <c r="O35" s="7"/>
    </row>
    <row r="36" spans="13:18" x14ac:dyDescent="0.25">
      <c r="M36" s="1"/>
      <c r="N36" s="13"/>
      <c r="O36" s="7"/>
    </row>
    <row r="37" spans="13:18" x14ac:dyDescent="0.25">
      <c r="M37" s="1"/>
      <c r="N37" s="13"/>
      <c r="O37" s="7"/>
    </row>
    <row r="38" spans="13:18" x14ac:dyDescent="0.25">
      <c r="M38" s="1"/>
      <c r="N38" s="13"/>
      <c r="O38" s="7"/>
    </row>
    <row r="40" spans="13:18" x14ac:dyDescent="0.25">
      <c r="Q40" s="1"/>
      <c r="R40" s="13"/>
    </row>
  </sheetData>
  <mergeCells count="1">
    <mergeCell ref="Q7:R7"/>
  </mergeCells>
  <pageMargins left="0.7" right="0.7" top="0.75" bottom="0.75" header="0.3" footer="0.3"/>
  <pageSetup paperSize="9" scale="74"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K4:U10"/>
  <sheetViews>
    <sheetView topLeftCell="B1" workbookViewId="0">
      <selection activeCell="Q34" sqref="Q34"/>
    </sheetView>
  </sheetViews>
  <sheetFormatPr defaultRowHeight="15" x14ac:dyDescent="0.25"/>
  <cols>
    <col min="1" max="1" width="49" customWidth="1"/>
    <col min="11" max="11" width="16" customWidth="1"/>
  </cols>
  <sheetData>
    <row r="4" spans="11:21" x14ac:dyDescent="0.25">
      <c r="L4" s="3" t="s">
        <v>7</v>
      </c>
    </row>
    <row r="5" spans="11:21" x14ac:dyDescent="0.25">
      <c r="L5" t="s">
        <v>54</v>
      </c>
      <c r="O5" t="s">
        <v>101</v>
      </c>
    </row>
    <row r="6" spans="11:21" x14ac:dyDescent="0.25">
      <c r="L6">
        <v>2011</v>
      </c>
      <c r="M6">
        <v>2012</v>
      </c>
      <c r="O6">
        <v>2011</v>
      </c>
      <c r="P6">
        <v>2012</v>
      </c>
      <c r="U6" s="7"/>
    </row>
    <row r="7" spans="11:21" x14ac:dyDescent="0.25">
      <c r="K7" t="s">
        <v>57</v>
      </c>
      <c r="L7" s="7" t="e">
        <f>O7/#REF!*100</f>
        <v>#REF!</v>
      </c>
      <c r="M7" s="7" t="e">
        <f>P7/#REF!*100</f>
        <v>#REF!</v>
      </c>
      <c r="O7" s="1" t="e">
        <f>#REF!+#REF!</f>
        <v>#REF!</v>
      </c>
      <c r="P7" s="1" t="e">
        <f>#REF!+#REF!</f>
        <v>#REF!</v>
      </c>
      <c r="S7" s="7"/>
      <c r="T7" s="7"/>
      <c r="U7" s="7"/>
    </row>
    <row r="8" spans="11:21" x14ac:dyDescent="0.25">
      <c r="K8" t="s">
        <v>12</v>
      </c>
      <c r="L8" s="7" t="e">
        <f>O8/#REF!*100</f>
        <v>#REF!</v>
      </c>
      <c r="M8" s="7" t="e">
        <f>P8/#REF!*100</f>
        <v>#REF!</v>
      </c>
      <c r="O8" s="1" t="e">
        <f>#REF!+#REF!</f>
        <v>#REF!</v>
      </c>
      <c r="P8" s="1" t="e">
        <f>#REF!+#REF!</f>
        <v>#REF!</v>
      </c>
      <c r="S8" s="7"/>
      <c r="T8" s="7"/>
      <c r="U8" s="7"/>
    </row>
    <row r="9" spans="11:21" x14ac:dyDescent="0.25">
      <c r="K9" t="s">
        <v>11</v>
      </c>
      <c r="L9" s="7" t="e">
        <f>O9/#REF!*100</f>
        <v>#REF!</v>
      </c>
      <c r="M9" s="7" t="e">
        <f>P9/#REF!*100</f>
        <v>#REF!</v>
      </c>
      <c r="O9" s="1" t="e">
        <f>#REF!+#REF!</f>
        <v>#REF!</v>
      </c>
      <c r="P9" s="1" t="e">
        <f>#REF!+#REF!</f>
        <v>#REF!</v>
      </c>
      <c r="S9" s="7"/>
      <c r="T9" s="7"/>
      <c r="U9" s="7"/>
    </row>
    <row r="10" spans="11:21" x14ac:dyDescent="0.25">
      <c r="K10" t="s">
        <v>73</v>
      </c>
      <c r="L10" s="7" t="e">
        <f>O10/#REF!*100</f>
        <v>#REF!</v>
      </c>
      <c r="M10" s="7" t="e">
        <f>P10/#REF!*100</f>
        <v>#REF!</v>
      </c>
      <c r="O10" s="1" t="e">
        <f>#REF!+#REF!</f>
        <v>#REF!</v>
      </c>
      <c r="P10" s="1" t="e">
        <f>#REF!+#REF!</f>
        <v>#REF!</v>
      </c>
      <c r="S10" s="7"/>
      <c r="T10" s="7"/>
    </row>
  </sheetData>
  <pageMargins left="0.7" right="0.7" top="0.75" bottom="0.75" header="0.3" footer="0.3"/>
  <pageSetup paperSize="9" scale="74"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M5:U11"/>
  <sheetViews>
    <sheetView workbookViewId="0">
      <selection activeCell="Q6" sqref="Q6:R11"/>
    </sheetView>
  </sheetViews>
  <sheetFormatPr defaultRowHeight="15" x14ac:dyDescent="0.25"/>
  <cols>
    <col min="1" max="1" width="49" customWidth="1"/>
  </cols>
  <sheetData>
    <row r="5" spans="13:21" x14ac:dyDescent="0.25">
      <c r="N5" s="3" t="s">
        <v>75</v>
      </c>
    </row>
    <row r="6" spans="13:21" x14ac:dyDescent="0.25">
      <c r="N6" t="s">
        <v>54</v>
      </c>
      <c r="Q6" t="s">
        <v>102</v>
      </c>
    </row>
    <row r="7" spans="13:21" x14ac:dyDescent="0.25">
      <c r="N7">
        <v>2011</v>
      </c>
      <c r="O7">
        <v>2012</v>
      </c>
      <c r="Q7">
        <v>2011</v>
      </c>
      <c r="R7">
        <v>2012</v>
      </c>
    </row>
    <row r="8" spans="13:21" x14ac:dyDescent="0.25">
      <c r="M8" t="s">
        <v>57</v>
      </c>
      <c r="N8" s="7" t="e">
        <f>Q8/#REF!*100</f>
        <v>#REF!</v>
      </c>
      <c r="O8" s="7" t="e">
        <f>R8/#REF!*100</f>
        <v>#REF!</v>
      </c>
      <c r="Q8" s="1" t="e">
        <f>#REF!+#REF!</f>
        <v>#REF!</v>
      </c>
      <c r="R8" s="1" t="e">
        <f>#REF!+#REF!</f>
        <v>#REF!</v>
      </c>
      <c r="T8" s="7"/>
      <c r="U8" s="7"/>
    </row>
    <row r="9" spans="13:21" x14ac:dyDescent="0.25">
      <c r="M9" t="s">
        <v>12</v>
      </c>
      <c r="N9" s="7" t="e">
        <f>Q9/#REF!*100</f>
        <v>#REF!</v>
      </c>
      <c r="O9" s="7" t="e">
        <f>R9/#REF!*100</f>
        <v>#REF!</v>
      </c>
      <c r="Q9" s="1" t="e">
        <f>#REF!+#REF!</f>
        <v>#REF!</v>
      </c>
      <c r="R9" s="1" t="e">
        <f>#REF!+#REF!</f>
        <v>#REF!</v>
      </c>
      <c r="T9" s="7"/>
      <c r="U9" s="7"/>
    </row>
    <row r="10" spans="13:21" x14ac:dyDescent="0.25">
      <c r="M10" t="s">
        <v>11</v>
      </c>
      <c r="N10" s="7" t="e">
        <f>Q10/#REF!*100</f>
        <v>#REF!</v>
      </c>
      <c r="O10" s="7" t="e">
        <f>R10/#REF!*100</f>
        <v>#REF!</v>
      </c>
      <c r="Q10" s="1" t="e">
        <f>#REF!+#REF!</f>
        <v>#REF!</v>
      </c>
      <c r="R10" s="1" t="e">
        <f>#REF!+#REF!</f>
        <v>#REF!</v>
      </c>
      <c r="T10" s="7"/>
      <c r="U10" s="7"/>
    </row>
    <row r="11" spans="13:21" x14ac:dyDescent="0.25">
      <c r="M11" t="s">
        <v>73</v>
      </c>
      <c r="N11" s="7" t="e">
        <f>Q11/#REF!*100</f>
        <v>#REF!</v>
      </c>
      <c r="O11" s="7" t="e">
        <f>R11/#REF!*100</f>
        <v>#REF!</v>
      </c>
      <c r="Q11" s="1" t="e">
        <f>#REF!+#REF!</f>
        <v>#REF!</v>
      </c>
      <c r="R11" s="1" t="e">
        <f>#REF!+#REF!</f>
        <v>#REF!</v>
      </c>
      <c r="T11" s="7"/>
      <c r="U11" s="7"/>
    </row>
  </sheetData>
  <pageMargins left="0.7" right="0.7" top="0.75" bottom="0.75" header="0.3" footer="0.3"/>
  <pageSetup paperSize="9" scale="57"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L5:T11"/>
  <sheetViews>
    <sheetView topLeftCell="B1" workbookViewId="0">
      <selection activeCell="P6" sqref="P6:Q11"/>
    </sheetView>
  </sheetViews>
  <sheetFormatPr defaultRowHeight="15" x14ac:dyDescent="0.25"/>
  <cols>
    <col min="1" max="1" width="49" customWidth="1"/>
    <col min="12" max="12" width="20.7109375" bestFit="1" customWidth="1"/>
  </cols>
  <sheetData>
    <row r="5" spans="12:20" x14ac:dyDescent="0.25">
      <c r="M5" s="3" t="s">
        <v>10</v>
      </c>
    </row>
    <row r="6" spans="12:20" x14ac:dyDescent="0.25">
      <c r="M6" t="s">
        <v>54</v>
      </c>
      <c r="P6" t="s">
        <v>102</v>
      </c>
    </row>
    <row r="7" spans="12:20" x14ac:dyDescent="0.25">
      <c r="M7">
        <v>2011</v>
      </c>
      <c r="N7">
        <v>2012</v>
      </c>
      <c r="P7">
        <v>2011</v>
      </c>
      <c r="Q7">
        <v>2012</v>
      </c>
    </row>
    <row r="8" spans="12:20" x14ac:dyDescent="0.25">
      <c r="L8" t="s">
        <v>57</v>
      </c>
      <c r="M8" s="7" t="e">
        <f>P8/#REF!*100</f>
        <v>#REF!</v>
      </c>
      <c r="N8" s="7" t="e">
        <f>Q8/#REF!*100</f>
        <v>#REF!</v>
      </c>
      <c r="P8" s="1" t="e">
        <f>#REF!+#REF!</f>
        <v>#REF!</v>
      </c>
      <c r="Q8" s="1" t="e">
        <f>#REF!+#REF!</f>
        <v>#REF!</v>
      </c>
      <c r="S8" s="7"/>
      <c r="T8" s="7"/>
    </row>
    <row r="9" spans="12:20" x14ac:dyDescent="0.25">
      <c r="L9" t="s">
        <v>12</v>
      </c>
      <c r="M9" s="7" t="e">
        <f>P9/#REF!*100</f>
        <v>#REF!</v>
      </c>
      <c r="N9" s="7" t="e">
        <f>Q9/#REF!*100</f>
        <v>#REF!</v>
      </c>
      <c r="P9" s="1" t="e">
        <f>#REF!+#REF!</f>
        <v>#REF!</v>
      </c>
      <c r="Q9" s="1" t="e">
        <f>#REF!+#REF!</f>
        <v>#REF!</v>
      </c>
      <c r="S9" s="7"/>
      <c r="T9" s="7"/>
    </row>
    <row r="10" spans="12:20" x14ac:dyDescent="0.25">
      <c r="L10" t="s">
        <v>11</v>
      </c>
      <c r="M10" s="7" t="e">
        <f>P10/#REF!*100</f>
        <v>#REF!</v>
      </c>
      <c r="N10" s="7" t="e">
        <f>Q10/#REF!*100</f>
        <v>#REF!</v>
      </c>
      <c r="P10" s="1" t="e">
        <f>#REF!+#REF!</f>
        <v>#REF!</v>
      </c>
      <c r="Q10" s="1" t="e">
        <f>#REF!+#REF!</f>
        <v>#REF!</v>
      </c>
      <c r="S10" s="7"/>
      <c r="T10" s="7"/>
    </row>
    <row r="11" spans="12:20" x14ac:dyDescent="0.25">
      <c r="L11" t="s">
        <v>73</v>
      </c>
      <c r="M11" s="7" t="e">
        <f>P11/#REF!*100</f>
        <v>#REF!</v>
      </c>
      <c r="N11" s="7" t="e">
        <f>Q11/#REF!*100</f>
        <v>#REF!</v>
      </c>
      <c r="P11" s="1" t="e">
        <f>#REF!+#REF!</f>
        <v>#REF!</v>
      </c>
      <c r="Q11" s="1" t="e">
        <f>#REF!+#REF!</f>
        <v>#REF!</v>
      </c>
      <c r="S11" s="7"/>
      <c r="T11" s="7"/>
    </row>
  </sheetData>
  <pageMargins left="0.7" right="0.7" top="0.75" bottom="0.75" header="0.3" footer="0.3"/>
  <pageSetup paperSize="9" scale="5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19"/>
  <sheetViews>
    <sheetView workbookViewId="0"/>
  </sheetViews>
  <sheetFormatPr defaultRowHeight="15" x14ac:dyDescent="0.25"/>
  <cols>
    <col min="1" max="1" width="29.85546875" style="3" customWidth="1"/>
    <col min="2" max="4" width="16" customWidth="1"/>
    <col min="5" max="5" width="4.5703125" customWidth="1"/>
    <col min="6" max="8" width="16.5703125" customWidth="1"/>
  </cols>
  <sheetData>
    <row r="2" spans="1:8" x14ac:dyDescent="0.25">
      <c r="A2" s="3" t="s">
        <v>99</v>
      </c>
    </row>
    <row r="4" spans="1:8" x14ac:dyDescent="0.25">
      <c r="B4" s="3" t="s">
        <v>11</v>
      </c>
      <c r="C4" s="3"/>
      <c r="D4" s="3"/>
      <c r="E4" s="3"/>
      <c r="F4" s="3" t="s">
        <v>12</v>
      </c>
      <c r="G4" s="3"/>
      <c r="H4" s="3"/>
    </row>
    <row r="5" spans="1:8" s="5" customFormat="1" ht="36" customHeight="1" x14ac:dyDescent="0.25">
      <c r="A5" s="4"/>
      <c r="B5" s="4" t="s">
        <v>14</v>
      </c>
      <c r="C5" s="4" t="s">
        <v>13</v>
      </c>
      <c r="D5" s="4" t="s">
        <v>15</v>
      </c>
      <c r="E5" s="4"/>
      <c r="F5" s="4" t="s">
        <v>14</v>
      </c>
      <c r="G5" s="4" t="s">
        <v>13</v>
      </c>
      <c r="H5" s="4" t="s">
        <v>15</v>
      </c>
    </row>
    <row r="6" spans="1:8" s="5" customFormat="1" ht="14.25" customHeight="1" x14ac:dyDescent="0.25">
      <c r="A6" s="4"/>
      <c r="B6" s="4"/>
      <c r="C6" s="4"/>
      <c r="D6" s="4"/>
      <c r="E6" s="4"/>
      <c r="F6" s="4"/>
      <c r="G6" s="4"/>
      <c r="H6" s="4"/>
    </row>
    <row r="7" spans="1:8" x14ac:dyDescent="0.25">
      <c r="A7" s="3" t="s">
        <v>7</v>
      </c>
      <c r="B7" s="2" t="e">
        <f>#REF!</f>
        <v>#REF!</v>
      </c>
      <c r="C7" s="2" t="e">
        <f>#REF!</f>
        <v>#REF!</v>
      </c>
      <c r="D7" s="59" t="e">
        <f>#REF!</f>
        <v>#REF!</v>
      </c>
      <c r="E7" s="48"/>
      <c r="F7" s="59" t="e">
        <f>#REF!</f>
        <v>#REF!</v>
      </c>
      <c r="G7" s="59" t="e">
        <f>#REF!</f>
        <v>#REF!</v>
      </c>
      <c r="H7" s="59" t="e">
        <f>#REF!</f>
        <v>#REF!</v>
      </c>
    </row>
    <row r="8" spans="1:8" x14ac:dyDescent="0.25">
      <c r="A8" s="3" t="s">
        <v>9</v>
      </c>
      <c r="B8" s="2" t="s">
        <v>5</v>
      </c>
      <c r="C8" s="2" t="s">
        <v>5</v>
      </c>
      <c r="D8" s="59" t="e">
        <f>#REF!</f>
        <v>#REF!</v>
      </c>
      <c r="E8" s="48"/>
      <c r="F8" s="59" t="s">
        <v>5</v>
      </c>
      <c r="G8" s="59" t="s">
        <v>5</v>
      </c>
      <c r="H8" s="59" t="e">
        <f>#REF!</f>
        <v>#REF!</v>
      </c>
    </row>
    <row r="9" spans="1:8" x14ac:dyDescent="0.25">
      <c r="A9" s="3" t="s">
        <v>8</v>
      </c>
      <c r="B9" s="2" t="s">
        <v>5</v>
      </c>
      <c r="C9" s="2" t="s">
        <v>5</v>
      </c>
      <c r="D9" s="59" t="e">
        <f>#REF!</f>
        <v>#REF!</v>
      </c>
      <c r="E9" s="48"/>
      <c r="F9" s="59" t="s">
        <v>5</v>
      </c>
      <c r="G9" s="59" t="s">
        <v>5</v>
      </c>
      <c r="H9" s="59" t="e">
        <f>#REF!</f>
        <v>#REF!</v>
      </c>
    </row>
    <row r="10" spans="1:8" x14ac:dyDescent="0.25">
      <c r="A10" s="3" t="s">
        <v>66</v>
      </c>
      <c r="B10" s="2" t="e">
        <f>#REF!</f>
        <v>#REF!</v>
      </c>
      <c r="C10" s="2" t="e">
        <f>#REF!</f>
        <v>#REF!</v>
      </c>
      <c r="D10" s="59" t="e">
        <f>#REF!</f>
        <v>#REF!</v>
      </c>
      <c r="E10" s="48"/>
      <c r="F10" s="59" t="e">
        <f>#REF!</f>
        <v>#REF!</v>
      </c>
      <c r="G10" s="59" t="e">
        <f>#REF!</f>
        <v>#REF!</v>
      </c>
      <c r="H10" s="59" t="e">
        <f>#REF!</f>
        <v>#REF!</v>
      </c>
    </row>
    <row r="11" spans="1:8" x14ac:dyDescent="0.25">
      <c r="A11" s="3" t="s">
        <v>67</v>
      </c>
      <c r="B11" s="2" t="s">
        <v>5</v>
      </c>
      <c r="C11" s="2" t="s">
        <v>5</v>
      </c>
      <c r="D11" s="59" t="e">
        <f>#REF!</f>
        <v>#REF!</v>
      </c>
      <c r="E11" s="48"/>
      <c r="F11" s="59" t="s">
        <v>5</v>
      </c>
      <c r="G11" s="59" t="s">
        <v>5</v>
      </c>
      <c r="H11" s="59" t="e">
        <f>#REF!</f>
        <v>#REF!</v>
      </c>
    </row>
    <row r="12" spans="1:8" ht="17.25" x14ac:dyDescent="0.25">
      <c r="A12" s="3" t="s">
        <v>70</v>
      </c>
      <c r="B12" s="2" t="s">
        <v>5</v>
      </c>
      <c r="C12" s="2" t="s">
        <v>5</v>
      </c>
      <c r="D12" s="59" t="e">
        <f>D10-D11</f>
        <v>#REF!</v>
      </c>
      <c r="E12" s="48"/>
      <c r="F12" s="59" t="s">
        <v>5</v>
      </c>
      <c r="G12" s="59" t="s">
        <v>5</v>
      </c>
      <c r="H12" s="59" t="e">
        <f>H10-H11</f>
        <v>#REF!</v>
      </c>
    </row>
    <row r="13" spans="1:8" x14ac:dyDescent="0.25">
      <c r="B13" s="2"/>
      <c r="C13" s="2"/>
      <c r="D13" s="59"/>
      <c r="E13" s="48"/>
      <c r="F13" s="59"/>
      <c r="G13" s="59"/>
      <c r="H13" s="59"/>
    </row>
    <row r="14" spans="1:8" x14ac:dyDescent="0.25">
      <c r="A14" s="3" t="s">
        <v>6</v>
      </c>
      <c r="B14" s="2" t="e">
        <f>#REF!</f>
        <v>#REF!</v>
      </c>
      <c r="C14" s="2" t="e">
        <f>#REF!</f>
        <v>#REF!</v>
      </c>
      <c r="D14" s="59" t="e">
        <f>#REF!</f>
        <v>#REF!</v>
      </c>
      <c r="E14" s="48"/>
      <c r="F14" s="59" t="e">
        <f>#REF!</f>
        <v>#REF!</v>
      </c>
      <c r="G14" s="59" t="e">
        <f>#REF!</f>
        <v>#REF!</v>
      </c>
      <c r="H14" s="59" t="e">
        <f>#REF!</f>
        <v>#REF!</v>
      </c>
    </row>
    <row r="15" spans="1:8" x14ac:dyDescent="0.25">
      <c r="B15" s="2"/>
      <c r="C15" s="2"/>
      <c r="D15" s="2"/>
      <c r="F15" s="2"/>
      <c r="G15" s="2"/>
      <c r="H15" s="2"/>
    </row>
    <row r="17" spans="1:6" x14ac:dyDescent="0.25">
      <c r="A17" s="9" t="s">
        <v>65</v>
      </c>
    </row>
    <row r="18" spans="1:6" x14ac:dyDescent="0.25">
      <c r="A18" s="9" t="s">
        <v>68</v>
      </c>
    </row>
    <row r="19" spans="1:6" x14ac:dyDescent="0.25">
      <c r="F19" s="1"/>
    </row>
  </sheetData>
  <pageMargins left="0.7" right="0.7" top="0.75" bottom="0.75" header="0.3" footer="0.3"/>
  <pageSetup paperSize="9" scale="9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D11"/>
  <sheetViews>
    <sheetView tabSelected="1" workbookViewId="0">
      <selection sqref="A1:D1"/>
    </sheetView>
  </sheetViews>
  <sheetFormatPr defaultRowHeight="15" customHeight="1" x14ac:dyDescent="0.2"/>
  <cols>
    <col min="1" max="1" width="12.7109375" style="64" customWidth="1"/>
    <col min="2" max="4" width="17.7109375" style="63" customWidth="1"/>
    <col min="5" max="16384" width="9.140625" style="63"/>
  </cols>
  <sheetData>
    <row r="1" spans="1:4" ht="15" customHeight="1" x14ac:dyDescent="0.2">
      <c r="A1" s="73" t="s">
        <v>115</v>
      </c>
      <c r="B1" s="73"/>
      <c r="C1" s="73"/>
      <c r="D1" s="73"/>
    </row>
    <row r="2" spans="1:4" ht="15" customHeight="1" x14ac:dyDescent="0.2">
      <c r="A2" s="69"/>
      <c r="B2" s="70" t="s">
        <v>105</v>
      </c>
      <c r="C2" s="70" t="s">
        <v>11</v>
      </c>
      <c r="D2" s="70" t="s">
        <v>12</v>
      </c>
    </row>
    <row r="3" spans="1:4" ht="15" customHeight="1" x14ac:dyDescent="0.2">
      <c r="A3" s="71" t="s">
        <v>106</v>
      </c>
      <c r="B3" s="72" t="s">
        <v>103</v>
      </c>
      <c r="C3" s="72" t="s">
        <v>104</v>
      </c>
      <c r="D3" s="72" t="s">
        <v>103</v>
      </c>
    </row>
    <row r="4" spans="1:4" ht="15" customHeight="1" x14ac:dyDescent="0.2">
      <c r="A4" s="65" t="s">
        <v>107</v>
      </c>
      <c r="B4" s="67">
        <v>131</v>
      </c>
      <c r="C4" s="67">
        <v>4244.1661279999998</v>
      </c>
      <c r="D4" s="67">
        <v>11508</v>
      </c>
    </row>
    <row r="5" spans="1:4" ht="15" customHeight="1" x14ac:dyDescent="0.2">
      <c r="A5" s="65" t="s">
        <v>108</v>
      </c>
      <c r="B5" s="67">
        <v>203</v>
      </c>
      <c r="C5" s="67">
        <v>1690.498347</v>
      </c>
      <c r="D5" s="67">
        <v>5525</v>
      </c>
    </row>
    <row r="6" spans="1:4" ht="15" customHeight="1" x14ac:dyDescent="0.2">
      <c r="A6" s="65" t="s">
        <v>109</v>
      </c>
      <c r="B6" s="67">
        <v>200</v>
      </c>
      <c r="C6" s="67">
        <v>15815.071435166667</v>
      </c>
      <c r="D6" s="67">
        <v>13625</v>
      </c>
    </row>
    <row r="7" spans="1:4" ht="15" customHeight="1" x14ac:dyDescent="0.2">
      <c r="A7" s="65" t="s">
        <v>110</v>
      </c>
      <c r="B7" s="67">
        <v>253</v>
      </c>
      <c r="C7" s="67">
        <v>39060.013338999997</v>
      </c>
      <c r="D7" s="67">
        <v>15803</v>
      </c>
    </row>
    <row r="8" spans="1:4" ht="15" customHeight="1" x14ac:dyDescent="0.2">
      <c r="A8" s="65" t="s">
        <v>111</v>
      </c>
      <c r="B8" s="67">
        <v>1220</v>
      </c>
      <c r="C8" s="67">
        <v>131529.12696083332</v>
      </c>
      <c r="D8" s="67">
        <v>56957</v>
      </c>
    </row>
    <row r="9" spans="1:4" ht="15" customHeight="1" x14ac:dyDescent="0.2">
      <c r="A9" s="65" t="s">
        <v>112</v>
      </c>
      <c r="B9" s="67">
        <v>111</v>
      </c>
      <c r="C9" s="67">
        <v>6890.2450438333326</v>
      </c>
      <c r="D9" s="67">
        <v>7026</v>
      </c>
    </row>
    <row r="10" spans="1:4" ht="15" customHeight="1" x14ac:dyDescent="0.2">
      <c r="A10" s="65" t="s">
        <v>113</v>
      </c>
      <c r="B10" s="67">
        <v>266</v>
      </c>
      <c r="C10" s="67">
        <v>7565.3665278750004</v>
      </c>
      <c r="D10" s="67">
        <v>11076</v>
      </c>
    </row>
    <row r="11" spans="1:4" ht="15" customHeight="1" x14ac:dyDescent="0.2">
      <c r="A11" s="66" t="s">
        <v>114</v>
      </c>
      <c r="B11" s="68">
        <v>66</v>
      </c>
      <c r="C11" s="68">
        <v>579.77276400000005</v>
      </c>
      <c r="D11" s="68">
        <v>2922</v>
      </c>
    </row>
  </sheetData>
  <mergeCells count="1">
    <mergeCell ref="A1:D1"/>
  </mergeCells>
  <pageMargins left="0.59055118110236227" right="0.59055118110236227" top="0.59055118110236227" bottom="0.9842519685039370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sheetViews>
  <sheetFormatPr defaultColWidth="16.7109375" defaultRowHeight="15" x14ac:dyDescent="0.25"/>
  <cols>
    <col min="1" max="1" width="27.7109375" customWidth="1"/>
    <col min="2" max="2" width="12.28515625" customWidth="1"/>
    <col min="3" max="3" width="10.42578125" customWidth="1"/>
    <col min="4" max="4" width="11.42578125" customWidth="1"/>
    <col min="5" max="7" width="10.42578125" customWidth="1"/>
    <col min="8" max="8" width="7.85546875" customWidth="1"/>
    <col min="257" max="257" width="29.85546875" customWidth="1"/>
    <col min="258" max="258" width="10.7109375" customWidth="1"/>
    <col min="259" max="262" width="9.7109375" customWidth="1"/>
    <col min="263" max="263" width="10.7109375" customWidth="1"/>
    <col min="264" max="264" width="7.85546875" customWidth="1"/>
    <col min="513" max="513" width="29.85546875" customWidth="1"/>
    <col min="514" max="514" width="10.7109375" customWidth="1"/>
    <col min="515" max="518" width="9.7109375" customWidth="1"/>
    <col min="519" max="519" width="10.7109375" customWidth="1"/>
    <col min="520" max="520" width="7.85546875" customWidth="1"/>
    <col min="769" max="769" width="29.85546875" customWidth="1"/>
    <col min="770" max="770" width="10.7109375" customWidth="1"/>
    <col min="771" max="774" width="9.7109375" customWidth="1"/>
    <col min="775" max="775" width="10.7109375" customWidth="1"/>
    <col min="776" max="776" width="7.85546875" customWidth="1"/>
    <col min="1025" max="1025" width="29.85546875" customWidth="1"/>
    <col min="1026" max="1026" width="10.7109375" customWidth="1"/>
    <col min="1027" max="1030" width="9.7109375" customWidth="1"/>
    <col min="1031" max="1031" width="10.7109375" customWidth="1"/>
    <col min="1032" max="1032" width="7.85546875" customWidth="1"/>
    <col min="1281" max="1281" width="29.85546875" customWidth="1"/>
    <col min="1282" max="1282" width="10.7109375" customWidth="1"/>
    <col min="1283" max="1286" width="9.7109375" customWidth="1"/>
    <col min="1287" max="1287" width="10.7109375" customWidth="1"/>
    <col min="1288" max="1288" width="7.85546875" customWidth="1"/>
    <col min="1537" max="1537" width="29.85546875" customWidth="1"/>
    <col min="1538" max="1538" width="10.7109375" customWidth="1"/>
    <col min="1539" max="1542" width="9.7109375" customWidth="1"/>
    <col min="1543" max="1543" width="10.7109375" customWidth="1"/>
    <col min="1544" max="1544" width="7.85546875" customWidth="1"/>
    <col min="1793" max="1793" width="29.85546875" customWidth="1"/>
    <col min="1794" max="1794" width="10.7109375" customWidth="1"/>
    <col min="1795" max="1798" width="9.7109375" customWidth="1"/>
    <col min="1799" max="1799" width="10.7109375" customWidth="1"/>
    <col min="1800" max="1800" width="7.85546875" customWidth="1"/>
    <col min="2049" max="2049" width="29.85546875" customWidth="1"/>
    <col min="2050" max="2050" width="10.7109375" customWidth="1"/>
    <col min="2051" max="2054" width="9.7109375" customWidth="1"/>
    <col min="2055" max="2055" width="10.7109375" customWidth="1"/>
    <col min="2056" max="2056" width="7.85546875" customWidth="1"/>
    <col min="2305" max="2305" width="29.85546875" customWidth="1"/>
    <col min="2306" max="2306" width="10.7109375" customWidth="1"/>
    <col min="2307" max="2310" width="9.7109375" customWidth="1"/>
    <col min="2311" max="2311" width="10.7109375" customWidth="1"/>
    <col min="2312" max="2312" width="7.85546875" customWidth="1"/>
    <col min="2561" max="2561" width="29.85546875" customWidth="1"/>
    <col min="2562" max="2562" width="10.7109375" customWidth="1"/>
    <col min="2563" max="2566" width="9.7109375" customWidth="1"/>
    <col min="2567" max="2567" width="10.7109375" customWidth="1"/>
    <col min="2568" max="2568" width="7.85546875" customWidth="1"/>
    <col min="2817" max="2817" width="29.85546875" customWidth="1"/>
    <col min="2818" max="2818" width="10.7109375" customWidth="1"/>
    <col min="2819" max="2822" width="9.7109375" customWidth="1"/>
    <col min="2823" max="2823" width="10.7109375" customWidth="1"/>
    <col min="2824" max="2824" width="7.85546875" customWidth="1"/>
    <col min="3073" max="3073" width="29.85546875" customWidth="1"/>
    <col min="3074" max="3074" width="10.7109375" customWidth="1"/>
    <col min="3075" max="3078" width="9.7109375" customWidth="1"/>
    <col min="3079" max="3079" width="10.7109375" customWidth="1"/>
    <col min="3080" max="3080" width="7.85546875" customWidth="1"/>
    <col min="3329" max="3329" width="29.85546875" customWidth="1"/>
    <col min="3330" max="3330" width="10.7109375" customWidth="1"/>
    <col min="3331" max="3334" width="9.7109375" customWidth="1"/>
    <col min="3335" max="3335" width="10.7109375" customWidth="1"/>
    <col min="3336" max="3336" width="7.85546875" customWidth="1"/>
    <col min="3585" max="3585" width="29.85546875" customWidth="1"/>
    <col min="3586" max="3586" width="10.7109375" customWidth="1"/>
    <col min="3587" max="3590" width="9.7109375" customWidth="1"/>
    <col min="3591" max="3591" width="10.7109375" customWidth="1"/>
    <col min="3592" max="3592" width="7.85546875" customWidth="1"/>
    <col min="3841" max="3841" width="29.85546875" customWidth="1"/>
    <col min="3842" max="3842" width="10.7109375" customWidth="1"/>
    <col min="3843" max="3846" width="9.7109375" customWidth="1"/>
    <col min="3847" max="3847" width="10.7109375" customWidth="1"/>
    <col min="3848" max="3848" width="7.85546875" customWidth="1"/>
    <col min="4097" max="4097" width="29.85546875" customWidth="1"/>
    <col min="4098" max="4098" width="10.7109375" customWidth="1"/>
    <col min="4099" max="4102" width="9.7109375" customWidth="1"/>
    <col min="4103" max="4103" width="10.7109375" customWidth="1"/>
    <col min="4104" max="4104" width="7.85546875" customWidth="1"/>
    <col min="4353" max="4353" width="29.85546875" customWidth="1"/>
    <col min="4354" max="4354" width="10.7109375" customWidth="1"/>
    <col min="4355" max="4358" width="9.7109375" customWidth="1"/>
    <col min="4359" max="4359" width="10.7109375" customWidth="1"/>
    <col min="4360" max="4360" width="7.85546875" customWidth="1"/>
    <col min="4609" max="4609" width="29.85546875" customWidth="1"/>
    <col min="4610" max="4610" width="10.7109375" customWidth="1"/>
    <col min="4611" max="4614" width="9.7109375" customWidth="1"/>
    <col min="4615" max="4615" width="10.7109375" customWidth="1"/>
    <col min="4616" max="4616" width="7.85546875" customWidth="1"/>
    <col min="4865" max="4865" width="29.85546875" customWidth="1"/>
    <col min="4866" max="4866" width="10.7109375" customWidth="1"/>
    <col min="4867" max="4870" width="9.7109375" customWidth="1"/>
    <col min="4871" max="4871" width="10.7109375" customWidth="1"/>
    <col min="4872" max="4872" width="7.85546875" customWidth="1"/>
    <col min="5121" max="5121" width="29.85546875" customWidth="1"/>
    <col min="5122" max="5122" width="10.7109375" customWidth="1"/>
    <col min="5123" max="5126" width="9.7109375" customWidth="1"/>
    <col min="5127" max="5127" width="10.7109375" customWidth="1"/>
    <col min="5128" max="5128" width="7.85546875" customWidth="1"/>
    <col min="5377" max="5377" width="29.85546875" customWidth="1"/>
    <col min="5378" max="5378" width="10.7109375" customWidth="1"/>
    <col min="5379" max="5382" width="9.7109375" customWidth="1"/>
    <col min="5383" max="5383" width="10.7109375" customWidth="1"/>
    <col min="5384" max="5384" width="7.85546875" customWidth="1"/>
    <col min="5633" max="5633" width="29.85546875" customWidth="1"/>
    <col min="5634" max="5634" width="10.7109375" customWidth="1"/>
    <col min="5635" max="5638" width="9.7109375" customWidth="1"/>
    <col min="5639" max="5639" width="10.7109375" customWidth="1"/>
    <col min="5640" max="5640" width="7.85546875" customWidth="1"/>
    <col min="5889" max="5889" width="29.85546875" customWidth="1"/>
    <col min="5890" max="5890" width="10.7109375" customWidth="1"/>
    <col min="5891" max="5894" width="9.7109375" customWidth="1"/>
    <col min="5895" max="5895" width="10.7109375" customWidth="1"/>
    <col min="5896" max="5896" width="7.85546875" customWidth="1"/>
    <col min="6145" max="6145" width="29.85546875" customWidth="1"/>
    <col min="6146" max="6146" width="10.7109375" customWidth="1"/>
    <col min="6147" max="6150" width="9.7109375" customWidth="1"/>
    <col min="6151" max="6151" width="10.7109375" customWidth="1"/>
    <col min="6152" max="6152" width="7.85546875" customWidth="1"/>
    <col min="6401" max="6401" width="29.85546875" customWidth="1"/>
    <col min="6402" max="6402" width="10.7109375" customWidth="1"/>
    <col min="6403" max="6406" width="9.7109375" customWidth="1"/>
    <col min="6407" max="6407" width="10.7109375" customWidth="1"/>
    <col min="6408" max="6408" width="7.85546875" customWidth="1"/>
    <col min="6657" max="6657" width="29.85546875" customWidth="1"/>
    <col min="6658" max="6658" width="10.7109375" customWidth="1"/>
    <col min="6659" max="6662" width="9.7109375" customWidth="1"/>
    <col min="6663" max="6663" width="10.7109375" customWidth="1"/>
    <col min="6664" max="6664" width="7.85546875" customWidth="1"/>
    <col min="6913" max="6913" width="29.85546875" customWidth="1"/>
    <col min="6914" max="6914" width="10.7109375" customWidth="1"/>
    <col min="6915" max="6918" width="9.7109375" customWidth="1"/>
    <col min="6919" max="6919" width="10.7109375" customWidth="1"/>
    <col min="6920" max="6920" width="7.85546875" customWidth="1"/>
    <col min="7169" max="7169" width="29.85546875" customWidth="1"/>
    <col min="7170" max="7170" width="10.7109375" customWidth="1"/>
    <col min="7171" max="7174" width="9.7109375" customWidth="1"/>
    <col min="7175" max="7175" width="10.7109375" customWidth="1"/>
    <col min="7176" max="7176" width="7.85546875" customWidth="1"/>
    <col min="7425" max="7425" width="29.85546875" customWidth="1"/>
    <col min="7426" max="7426" width="10.7109375" customWidth="1"/>
    <col min="7427" max="7430" width="9.7109375" customWidth="1"/>
    <col min="7431" max="7431" width="10.7109375" customWidth="1"/>
    <col min="7432" max="7432" width="7.85546875" customWidth="1"/>
    <col min="7681" max="7681" width="29.85546875" customWidth="1"/>
    <col min="7682" max="7682" width="10.7109375" customWidth="1"/>
    <col min="7683" max="7686" width="9.7109375" customWidth="1"/>
    <col min="7687" max="7687" width="10.7109375" customWidth="1"/>
    <col min="7688" max="7688" width="7.85546875" customWidth="1"/>
    <col min="7937" max="7937" width="29.85546875" customWidth="1"/>
    <col min="7938" max="7938" width="10.7109375" customWidth="1"/>
    <col min="7939" max="7942" width="9.7109375" customWidth="1"/>
    <col min="7943" max="7943" width="10.7109375" customWidth="1"/>
    <col min="7944" max="7944" width="7.85546875" customWidth="1"/>
    <col min="8193" max="8193" width="29.85546875" customWidth="1"/>
    <col min="8194" max="8194" width="10.7109375" customWidth="1"/>
    <col min="8195" max="8198" width="9.7109375" customWidth="1"/>
    <col min="8199" max="8199" width="10.7109375" customWidth="1"/>
    <col min="8200" max="8200" width="7.85546875" customWidth="1"/>
    <col min="8449" max="8449" width="29.85546875" customWidth="1"/>
    <col min="8450" max="8450" width="10.7109375" customWidth="1"/>
    <col min="8451" max="8454" width="9.7109375" customWidth="1"/>
    <col min="8455" max="8455" width="10.7109375" customWidth="1"/>
    <col min="8456" max="8456" width="7.85546875" customWidth="1"/>
    <col min="8705" max="8705" width="29.85546875" customWidth="1"/>
    <col min="8706" max="8706" width="10.7109375" customWidth="1"/>
    <col min="8707" max="8710" width="9.7109375" customWidth="1"/>
    <col min="8711" max="8711" width="10.7109375" customWidth="1"/>
    <col min="8712" max="8712" width="7.85546875" customWidth="1"/>
    <col min="8961" max="8961" width="29.85546875" customWidth="1"/>
    <col min="8962" max="8962" width="10.7109375" customWidth="1"/>
    <col min="8963" max="8966" width="9.7109375" customWidth="1"/>
    <col min="8967" max="8967" width="10.7109375" customWidth="1"/>
    <col min="8968" max="8968" width="7.85546875" customWidth="1"/>
    <col min="9217" max="9217" width="29.85546875" customWidth="1"/>
    <col min="9218" max="9218" width="10.7109375" customWidth="1"/>
    <col min="9219" max="9222" width="9.7109375" customWidth="1"/>
    <col min="9223" max="9223" width="10.7109375" customWidth="1"/>
    <col min="9224" max="9224" width="7.85546875" customWidth="1"/>
    <col min="9473" max="9473" width="29.85546875" customWidth="1"/>
    <col min="9474" max="9474" width="10.7109375" customWidth="1"/>
    <col min="9475" max="9478" width="9.7109375" customWidth="1"/>
    <col min="9479" max="9479" width="10.7109375" customWidth="1"/>
    <col min="9480" max="9480" width="7.85546875" customWidth="1"/>
    <col min="9729" max="9729" width="29.85546875" customWidth="1"/>
    <col min="9730" max="9730" width="10.7109375" customWidth="1"/>
    <col min="9731" max="9734" width="9.7109375" customWidth="1"/>
    <col min="9735" max="9735" width="10.7109375" customWidth="1"/>
    <col min="9736" max="9736" width="7.85546875" customWidth="1"/>
    <col min="9985" max="9985" width="29.85546875" customWidth="1"/>
    <col min="9986" max="9986" width="10.7109375" customWidth="1"/>
    <col min="9987" max="9990" width="9.7109375" customWidth="1"/>
    <col min="9991" max="9991" width="10.7109375" customWidth="1"/>
    <col min="9992" max="9992" width="7.85546875" customWidth="1"/>
    <col min="10241" max="10241" width="29.85546875" customWidth="1"/>
    <col min="10242" max="10242" width="10.7109375" customWidth="1"/>
    <col min="10243" max="10246" width="9.7109375" customWidth="1"/>
    <col min="10247" max="10247" width="10.7109375" customWidth="1"/>
    <col min="10248" max="10248" width="7.85546875" customWidth="1"/>
    <col min="10497" max="10497" width="29.85546875" customWidth="1"/>
    <col min="10498" max="10498" width="10.7109375" customWidth="1"/>
    <col min="10499" max="10502" width="9.7109375" customWidth="1"/>
    <col min="10503" max="10503" width="10.7109375" customWidth="1"/>
    <col min="10504" max="10504" width="7.85546875" customWidth="1"/>
    <col min="10753" max="10753" width="29.85546875" customWidth="1"/>
    <col min="10754" max="10754" width="10.7109375" customWidth="1"/>
    <col min="10755" max="10758" width="9.7109375" customWidth="1"/>
    <col min="10759" max="10759" width="10.7109375" customWidth="1"/>
    <col min="10760" max="10760" width="7.85546875" customWidth="1"/>
    <col min="11009" max="11009" width="29.85546875" customWidth="1"/>
    <col min="11010" max="11010" width="10.7109375" customWidth="1"/>
    <col min="11011" max="11014" width="9.7109375" customWidth="1"/>
    <col min="11015" max="11015" width="10.7109375" customWidth="1"/>
    <col min="11016" max="11016" width="7.85546875" customWidth="1"/>
    <col min="11265" max="11265" width="29.85546875" customWidth="1"/>
    <col min="11266" max="11266" width="10.7109375" customWidth="1"/>
    <col min="11267" max="11270" width="9.7109375" customWidth="1"/>
    <col min="11271" max="11271" width="10.7109375" customWidth="1"/>
    <col min="11272" max="11272" width="7.85546875" customWidth="1"/>
    <col min="11521" max="11521" width="29.85546875" customWidth="1"/>
    <col min="11522" max="11522" width="10.7109375" customWidth="1"/>
    <col min="11523" max="11526" width="9.7109375" customWidth="1"/>
    <col min="11527" max="11527" width="10.7109375" customWidth="1"/>
    <col min="11528" max="11528" width="7.85546875" customWidth="1"/>
    <col min="11777" max="11777" width="29.85546875" customWidth="1"/>
    <col min="11778" max="11778" width="10.7109375" customWidth="1"/>
    <col min="11779" max="11782" width="9.7109375" customWidth="1"/>
    <col min="11783" max="11783" width="10.7109375" customWidth="1"/>
    <col min="11784" max="11784" width="7.85546875" customWidth="1"/>
    <col min="12033" max="12033" width="29.85546875" customWidth="1"/>
    <col min="12034" max="12034" width="10.7109375" customWidth="1"/>
    <col min="12035" max="12038" width="9.7109375" customWidth="1"/>
    <col min="12039" max="12039" width="10.7109375" customWidth="1"/>
    <col min="12040" max="12040" width="7.85546875" customWidth="1"/>
    <col min="12289" max="12289" width="29.85546875" customWidth="1"/>
    <col min="12290" max="12290" width="10.7109375" customWidth="1"/>
    <col min="12291" max="12294" width="9.7109375" customWidth="1"/>
    <col min="12295" max="12295" width="10.7109375" customWidth="1"/>
    <col min="12296" max="12296" width="7.85546875" customWidth="1"/>
    <col min="12545" max="12545" width="29.85546875" customWidth="1"/>
    <col min="12546" max="12546" width="10.7109375" customWidth="1"/>
    <col min="12547" max="12550" width="9.7109375" customWidth="1"/>
    <col min="12551" max="12551" width="10.7109375" customWidth="1"/>
    <col min="12552" max="12552" width="7.85546875" customWidth="1"/>
    <col min="12801" max="12801" width="29.85546875" customWidth="1"/>
    <col min="12802" max="12802" width="10.7109375" customWidth="1"/>
    <col min="12803" max="12806" width="9.7109375" customWidth="1"/>
    <col min="12807" max="12807" width="10.7109375" customWidth="1"/>
    <col min="12808" max="12808" width="7.85546875" customWidth="1"/>
    <col min="13057" max="13057" width="29.85546875" customWidth="1"/>
    <col min="13058" max="13058" width="10.7109375" customWidth="1"/>
    <col min="13059" max="13062" width="9.7109375" customWidth="1"/>
    <col min="13063" max="13063" width="10.7109375" customWidth="1"/>
    <col min="13064" max="13064" width="7.85546875" customWidth="1"/>
    <col min="13313" max="13313" width="29.85546875" customWidth="1"/>
    <col min="13314" max="13314" width="10.7109375" customWidth="1"/>
    <col min="13315" max="13318" width="9.7109375" customWidth="1"/>
    <col min="13319" max="13319" width="10.7109375" customWidth="1"/>
    <col min="13320" max="13320" width="7.85546875" customWidth="1"/>
    <col min="13569" max="13569" width="29.85546875" customWidth="1"/>
    <col min="13570" max="13570" width="10.7109375" customWidth="1"/>
    <col min="13571" max="13574" width="9.7109375" customWidth="1"/>
    <col min="13575" max="13575" width="10.7109375" customWidth="1"/>
    <col min="13576" max="13576" width="7.85546875" customWidth="1"/>
    <col min="13825" max="13825" width="29.85546875" customWidth="1"/>
    <col min="13826" max="13826" width="10.7109375" customWidth="1"/>
    <col min="13827" max="13830" width="9.7109375" customWidth="1"/>
    <col min="13831" max="13831" width="10.7109375" customWidth="1"/>
    <col min="13832" max="13832" width="7.85546875" customWidth="1"/>
    <col min="14081" max="14081" width="29.85546875" customWidth="1"/>
    <col min="14082" max="14082" width="10.7109375" customWidth="1"/>
    <col min="14083" max="14086" width="9.7109375" customWidth="1"/>
    <col min="14087" max="14087" width="10.7109375" customWidth="1"/>
    <col min="14088" max="14088" width="7.85546875" customWidth="1"/>
    <col min="14337" max="14337" width="29.85546875" customWidth="1"/>
    <col min="14338" max="14338" width="10.7109375" customWidth="1"/>
    <col min="14339" max="14342" width="9.7109375" customWidth="1"/>
    <col min="14343" max="14343" width="10.7109375" customWidth="1"/>
    <col min="14344" max="14344" width="7.85546875" customWidth="1"/>
    <col min="14593" max="14593" width="29.85546875" customWidth="1"/>
    <col min="14594" max="14594" width="10.7109375" customWidth="1"/>
    <col min="14595" max="14598" width="9.7109375" customWidth="1"/>
    <col min="14599" max="14599" width="10.7109375" customWidth="1"/>
    <col min="14600" max="14600" width="7.85546875" customWidth="1"/>
    <col min="14849" max="14849" width="29.85546875" customWidth="1"/>
    <col min="14850" max="14850" width="10.7109375" customWidth="1"/>
    <col min="14851" max="14854" width="9.7109375" customWidth="1"/>
    <col min="14855" max="14855" width="10.7109375" customWidth="1"/>
    <col min="14856" max="14856" width="7.85546875" customWidth="1"/>
    <col min="15105" max="15105" width="29.85546875" customWidth="1"/>
    <col min="15106" max="15106" width="10.7109375" customWidth="1"/>
    <col min="15107" max="15110" width="9.7109375" customWidth="1"/>
    <col min="15111" max="15111" width="10.7109375" customWidth="1"/>
    <col min="15112" max="15112" width="7.85546875" customWidth="1"/>
    <col min="15361" max="15361" width="29.85546875" customWidth="1"/>
    <col min="15362" max="15362" width="10.7109375" customWidth="1"/>
    <col min="15363" max="15366" width="9.7109375" customWidth="1"/>
    <col min="15367" max="15367" width="10.7109375" customWidth="1"/>
    <col min="15368" max="15368" width="7.85546875" customWidth="1"/>
    <col min="15617" max="15617" width="29.85546875" customWidth="1"/>
    <col min="15618" max="15618" width="10.7109375" customWidth="1"/>
    <col min="15619" max="15622" width="9.7109375" customWidth="1"/>
    <col min="15623" max="15623" width="10.7109375" customWidth="1"/>
    <col min="15624" max="15624" width="7.85546875" customWidth="1"/>
    <col min="15873" max="15873" width="29.85546875" customWidth="1"/>
    <col min="15874" max="15874" width="10.7109375" customWidth="1"/>
    <col min="15875" max="15878" width="9.7109375" customWidth="1"/>
    <col min="15879" max="15879" width="10.7109375" customWidth="1"/>
    <col min="15880" max="15880" width="7.85546875" customWidth="1"/>
    <col min="16129" max="16129" width="29.85546875" customWidth="1"/>
    <col min="16130" max="16130" width="10.7109375" customWidth="1"/>
    <col min="16131" max="16134" width="9.7109375" customWidth="1"/>
    <col min="16135" max="16135" width="10.7109375" customWidth="1"/>
    <col min="16136" max="16136" width="7.85546875" customWidth="1"/>
  </cols>
  <sheetData>
    <row r="1" spans="1:11" s="21" customFormat="1" x14ac:dyDescent="0.25">
      <c r="A1" s="57" t="s">
        <v>95</v>
      </c>
      <c r="B1" s="20"/>
      <c r="C1" s="20"/>
      <c r="D1" s="20"/>
      <c r="E1" s="20"/>
    </row>
    <row r="2" spans="1:11" x14ac:dyDescent="0.25">
      <c r="A2" s="22"/>
      <c r="B2" s="22"/>
      <c r="C2" s="22"/>
      <c r="D2" s="22"/>
      <c r="E2" s="22"/>
      <c r="F2" s="22"/>
      <c r="G2" s="23"/>
    </row>
    <row r="3" spans="1:11" s="62" customFormat="1" ht="15" customHeight="1" x14ac:dyDescent="0.25">
      <c r="A3" s="76"/>
      <c r="B3" s="74" t="s">
        <v>7</v>
      </c>
      <c r="C3" s="74" t="s">
        <v>96</v>
      </c>
      <c r="D3" s="74" t="s">
        <v>8</v>
      </c>
      <c r="E3" s="74" t="s">
        <v>75</v>
      </c>
      <c r="F3" s="79" t="s">
        <v>76</v>
      </c>
      <c r="G3" s="74" t="s">
        <v>6</v>
      </c>
      <c r="H3" s="15"/>
      <c r="I3" s="15"/>
      <c r="J3" s="15"/>
      <c r="K3" s="15"/>
    </row>
    <row r="4" spans="1:11" s="62" customFormat="1" x14ac:dyDescent="0.25">
      <c r="A4" s="77"/>
      <c r="B4" s="75"/>
      <c r="C4" s="78"/>
      <c r="D4" s="75"/>
      <c r="E4" s="75"/>
      <c r="F4" s="80"/>
      <c r="G4" s="75"/>
      <c r="H4" s="15"/>
      <c r="I4" s="15"/>
      <c r="J4" s="15"/>
      <c r="K4" s="15"/>
    </row>
    <row r="5" spans="1:11" x14ac:dyDescent="0.25">
      <c r="A5" s="22"/>
      <c r="B5" s="35"/>
      <c r="C5" s="35"/>
      <c r="D5" s="35"/>
      <c r="E5" s="35"/>
      <c r="F5" s="35"/>
      <c r="G5" s="35"/>
    </row>
    <row r="6" spans="1:11" x14ac:dyDescent="0.25">
      <c r="A6" s="24" t="s">
        <v>80</v>
      </c>
      <c r="B6" s="35"/>
      <c r="C6" s="35"/>
      <c r="D6" s="35"/>
      <c r="E6" s="35"/>
      <c r="F6" s="35"/>
      <c r="G6" s="35"/>
    </row>
    <row r="7" spans="1:11" x14ac:dyDescent="0.25">
      <c r="A7" s="22"/>
      <c r="B7" s="35"/>
      <c r="C7" s="35"/>
      <c r="D7" s="35"/>
      <c r="E7" s="35"/>
      <c r="F7" s="35"/>
      <c r="G7" s="35"/>
    </row>
    <row r="8" spans="1:11" s="3" customFormat="1" x14ac:dyDescent="0.25">
      <c r="A8" s="24" t="s">
        <v>81</v>
      </c>
      <c r="B8" s="53">
        <v>79807</v>
      </c>
      <c r="C8" s="53">
        <v>3106</v>
      </c>
      <c r="D8" s="53">
        <v>2368</v>
      </c>
      <c r="E8" s="53">
        <v>104056</v>
      </c>
      <c r="F8" s="53">
        <v>56913</v>
      </c>
      <c r="G8" s="53">
        <v>246250</v>
      </c>
      <c r="I8" s="1"/>
    </row>
    <row r="9" spans="1:11" x14ac:dyDescent="0.25">
      <c r="A9" s="26" t="s">
        <v>82</v>
      </c>
      <c r="B9" s="27">
        <v>51588</v>
      </c>
      <c r="C9" s="27" t="s">
        <v>5</v>
      </c>
      <c r="D9" s="27" t="s">
        <v>5</v>
      </c>
      <c r="E9" s="27" t="s">
        <v>5</v>
      </c>
      <c r="F9" s="27" t="s">
        <v>5</v>
      </c>
      <c r="G9" s="53">
        <v>144185</v>
      </c>
      <c r="I9" s="1"/>
    </row>
    <row r="10" spans="1:11" x14ac:dyDescent="0.25">
      <c r="A10" s="26" t="s">
        <v>83</v>
      </c>
      <c r="B10" s="27">
        <v>28249</v>
      </c>
      <c r="C10" s="27" t="s">
        <v>5</v>
      </c>
      <c r="D10" s="27" t="s">
        <v>5</v>
      </c>
      <c r="E10" s="27" t="s">
        <v>5</v>
      </c>
      <c r="F10" s="27" t="s">
        <v>5</v>
      </c>
      <c r="G10" s="53">
        <v>102065</v>
      </c>
      <c r="I10" s="1"/>
    </row>
    <row r="11" spans="1:11" x14ac:dyDescent="0.25">
      <c r="A11" s="22"/>
      <c r="B11" s="35"/>
      <c r="C11" s="35"/>
      <c r="D11" s="35"/>
      <c r="E11" s="35"/>
      <c r="F11" s="35"/>
      <c r="G11" s="23"/>
    </row>
    <row r="12" spans="1:11" x14ac:dyDescent="0.25">
      <c r="A12" s="29" t="s">
        <v>59</v>
      </c>
      <c r="B12" s="35"/>
      <c r="C12" s="35"/>
      <c r="D12" s="35"/>
      <c r="E12" s="35"/>
      <c r="F12" s="35"/>
      <c r="G12" s="23"/>
    </row>
    <row r="13" spans="1:11" x14ac:dyDescent="0.25">
      <c r="A13" s="22"/>
      <c r="B13" s="35"/>
      <c r="C13" s="35"/>
      <c r="D13" s="35"/>
      <c r="E13" s="35"/>
      <c r="F13" s="35"/>
      <c r="G13" s="23"/>
    </row>
    <row r="14" spans="1:11" s="3" customFormat="1" x14ac:dyDescent="0.25">
      <c r="A14" s="29" t="s">
        <v>81</v>
      </c>
      <c r="B14" s="53">
        <v>19221</v>
      </c>
      <c r="C14" s="53">
        <v>1065</v>
      </c>
      <c r="D14" s="53">
        <v>709</v>
      </c>
      <c r="E14" s="53">
        <v>27988</v>
      </c>
      <c r="F14" s="53">
        <v>23969</v>
      </c>
      <c r="G14" s="53">
        <v>72952</v>
      </c>
      <c r="I14" s="25"/>
    </row>
    <row r="15" spans="1:11" x14ac:dyDescent="0.25">
      <c r="A15" s="26" t="s">
        <v>82</v>
      </c>
      <c r="B15" s="27">
        <v>11811</v>
      </c>
      <c r="C15" s="27" t="s">
        <v>5</v>
      </c>
      <c r="D15" s="27" t="s">
        <v>5</v>
      </c>
      <c r="E15" s="27" t="s">
        <v>5</v>
      </c>
      <c r="F15" s="27" t="s">
        <v>5</v>
      </c>
      <c r="G15" s="58">
        <v>45177</v>
      </c>
      <c r="I15" s="25"/>
    </row>
    <row r="16" spans="1:11" x14ac:dyDescent="0.25">
      <c r="A16" s="26" t="s">
        <v>83</v>
      </c>
      <c r="B16" s="49">
        <v>7410</v>
      </c>
      <c r="C16" s="27" t="s">
        <v>5</v>
      </c>
      <c r="D16" s="27" t="s">
        <v>5</v>
      </c>
      <c r="E16" s="27" t="s">
        <v>5</v>
      </c>
      <c r="F16" s="27" t="s">
        <v>5</v>
      </c>
      <c r="G16" s="53">
        <v>27774</v>
      </c>
    </row>
    <row r="17" spans="1:7" x14ac:dyDescent="0.25">
      <c r="A17" s="30"/>
      <c r="B17" s="30"/>
      <c r="C17" s="30"/>
      <c r="D17" s="30"/>
      <c r="E17" s="30"/>
      <c r="F17" s="30"/>
      <c r="G17" s="31"/>
    </row>
    <row r="18" spans="1:7" x14ac:dyDescent="0.25">
      <c r="A18" s="32" t="s">
        <v>84</v>
      </c>
    </row>
    <row r="21" spans="1:7" x14ac:dyDescent="0.25">
      <c r="A21" s="3"/>
    </row>
  </sheetData>
  <mergeCells count="7">
    <mergeCell ref="G3:G4"/>
    <mergeCell ref="A3:A4"/>
    <mergeCell ref="B3:B4"/>
    <mergeCell ref="C3:C4"/>
    <mergeCell ref="D3:D4"/>
    <mergeCell ref="E3:E4"/>
    <mergeCell ref="F3:F4"/>
  </mergeCells>
  <pageMargins left="0.59055118110236227" right="0.59055118110236227" top="0.59055118110236227" bottom="0.98425196850393704" header="0.31496062992125984" footer="0.31496062992125984"/>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2:Q42"/>
  <sheetViews>
    <sheetView workbookViewId="0"/>
  </sheetViews>
  <sheetFormatPr defaultRowHeight="15" x14ac:dyDescent="0.25"/>
  <cols>
    <col min="1" max="1" width="28.7109375" style="3" customWidth="1"/>
    <col min="2" max="2" width="13.28515625" bestFit="1" customWidth="1"/>
    <col min="3" max="3" width="16.140625" customWidth="1"/>
    <col min="4" max="4" width="18.42578125" customWidth="1"/>
    <col min="5" max="5" width="12" customWidth="1"/>
    <col min="6" max="6" width="15" style="3" customWidth="1"/>
    <col min="7" max="13" width="12.140625" customWidth="1"/>
  </cols>
  <sheetData>
    <row r="2" spans="1:17" x14ac:dyDescent="0.25">
      <c r="A2" s="3" t="s">
        <v>100</v>
      </c>
    </row>
    <row r="4" spans="1:17" x14ac:dyDescent="0.25">
      <c r="B4" s="10" t="s">
        <v>53</v>
      </c>
      <c r="C4" s="81" t="s">
        <v>72</v>
      </c>
      <c r="D4" s="82"/>
      <c r="E4" s="82"/>
      <c r="F4" s="10" t="s">
        <v>55</v>
      </c>
    </row>
    <row r="5" spans="1:17" s="5" customFormat="1" ht="33" customHeight="1" x14ac:dyDescent="0.25">
      <c r="A5" s="4"/>
      <c r="B5" s="11"/>
      <c r="C5" s="12" t="s">
        <v>78</v>
      </c>
      <c r="D5" s="12" t="s">
        <v>79</v>
      </c>
      <c r="E5" s="12" t="s">
        <v>15</v>
      </c>
      <c r="F5" s="11"/>
    </row>
    <row r="6" spans="1:17" x14ac:dyDescent="0.25">
      <c r="A6" s="3" t="s">
        <v>57</v>
      </c>
      <c r="C6" s="1"/>
      <c r="D6" s="1"/>
      <c r="E6" s="1"/>
      <c r="J6" s="9"/>
      <c r="K6" s="9"/>
      <c r="L6" s="9"/>
    </row>
    <row r="7" spans="1:17" x14ac:dyDescent="0.25">
      <c r="A7" s="3" t="s">
        <v>62</v>
      </c>
      <c r="B7" s="60">
        <v>4090</v>
      </c>
      <c r="C7" s="60">
        <v>195</v>
      </c>
      <c r="D7" s="60">
        <v>231</v>
      </c>
      <c r="E7" s="60">
        <f>SUM(C7:D7)</f>
        <v>426</v>
      </c>
      <c r="F7" s="60">
        <v>4516</v>
      </c>
      <c r="J7" s="9"/>
      <c r="K7" s="9"/>
      <c r="L7" s="14"/>
    </row>
    <row r="8" spans="1:17" x14ac:dyDescent="0.25">
      <c r="A8" s="3" t="s">
        <v>63</v>
      </c>
      <c r="B8" s="60">
        <v>28028</v>
      </c>
      <c r="C8" s="59" t="s">
        <v>56</v>
      </c>
      <c r="D8" s="59" t="s">
        <v>56</v>
      </c>
      <c r="E8" s="60">
        <v>52</v>
      </c>
      <c r="F8" s="60">
        <v>28080</v>
      </c>
      <c r="H8" s="9"/>
      <c r="I8" s="19"/>
      <c r="J8" s="9"/>
      <c r="K8" s="9"/>
      <c r="L8" s="14"/>
      <c r="M8" s="9"/>
      <c r="N8" s="1"/>
      <c r="O8" s="1"/>
      <c r="P8" s="1"/>
      <c r="Q8" s="1"/>
    </row>
    <row r="9" spans="1:17" x14ac:dyDescent="0.25">
      <c r="A9" s="3" t="s">
        <v>64</v>
      </c>
      <c r="B9" s="60">
        <v>36520</v>
      </c>
      <c r="C9" s="60">
        <v>757</v>
      </c>
      <c r="D9" s="60">
        <v>462</v>
      </c>
      <c r="E9" s="60">
        <f>SUM(C9:D9)</f>
        <v>1219</v>
      </c>
      <c r="F9" s="60">
        <v>37739</v>
      </c>
      <c r="H9" s="9"/>
      <c r="I9" s="9"/>
      <c r="J9" s="14"/>
      <c r="K9" s="14"/>
      <c r="L9" s="14"/>
      <c r="M9" s="14"/>
      <c r="N9" s="1"/>
      <c r="O9" s="1"/>
      <c r="P9" s="1"/>
      <c r="Q9" s="1"/>
    </row>
    <row r="10" spans="1:17" ht="17.25" x14ac:dyDescent="0.25">
      <c r="A10" s="3" t="s">
        <v>69</v>
      </c>
      <c r="B10" s="60">
        <v>83646</v>
      </c>
      <c r="C10" s="60">
        <v>933</v>
      </c>
      <c r="D10" s="60">
        <v>699</v>
      </c>
      <c r="E10" s="60">
        <f>SUM(C10:D10)</f>
        <v>1632</v>
      </c>
      <c r="F10" s="60">
        <v>85278</v>
      </c>
      <c r="H10" s="9"/>
      <c r="I10" s="9"/>
      <c r="J10" s="14"/>
      <c r="K10" s="14"/>
      <c r="L10" s="14"/>
      <c r="M10" s="14"/>
      <c r="N10" s="1"/>
      <c r="O10" s="1"/>
      <c r="P10" s="1"/>
      <c r="Q10" s="1"/>
    </row>
    <row r="11" spans="1:17" s="3" customFormat="1" x14ac:dyDescent="0.25">
      <c r="A11" s="3" t="s">
        <v>61</v>
      </c>
      <c r="B11" s="61">
        <v>152284</v>
      </c>
      <c r="C11" s="61"/>
      <c r="D11" s="61"/>
      <c r="E11" s="61">
        <f>SUM(E7:E10)</f>
        <v>3329</v>
      </c>
      <c r="F11" s="61">
        <v>155613</v>
      </c>
      <c r="H11" s="9"/>
      <c r="I11" s="9"/>
      <c r="J11" s="14"/>
      <c r="K11" s="14"/>
      <c r="L11" s="14"/>
      <c r="M11" s="14"/>
    </row>
    <row r="12" spans="1:17" s="3" customFormat="1" x14ac:dyDescent="0.25">
      <c r="B12" s="61"/>
      <c r="C12" s="61"/>
      <c r="D12" s="61"/>
      <c r="E12" s="61"/>
      <c r="F12" s="61"/>
      <c r="H12" s="9"/>
      <c r="I12" s="9"/>
      <c r="J12" s="14"/>
      <c r="K12" s="14"/>
      <c r="L12" s="14"/>
      <c r="M12" s="14"/>
    </row>
    <row r="13" spans="1:17" x14ac:dyDescent="0.25">
      <c r="A13" s="3" t="s">
        <v>58</v>
      </c>
      <c r="B13" s="48"/>
      <c r="C13" s="48"/>
      <c r="D13" s="48"/>
      <c r="E13" s="48"/>
      <c r="F13" s="54"/>
      <c r="H13" s="9"/>
      <c r="I13" s="9"/>
      <c r="J13" s="14"/>
      <c r="K13" s="14"/>
      <c r="L13" s="14"/>
      <c r="M13" s="14"/>
    </row>
    <row r="14" spans="1:17" x14ac:dyDescent="0.25">
      <c r="A14" s="3" t="s">
        <v>62</v>
      </c>
      <c r="B14" s="60">
        <v>87281</v>
      </c>
      <c r="C14" s="60">
        <v>20283</v>
      </c>
      <c r="D14" s="60">
        <v>60116</v>
      </c>
      <c r="E14" s="60">
        <f>SUM(C14:D14)</f>
        <v>80399</v>
      </c>
      <c r="F14" s="60">
        <v>167680</v>
      </c>
      <c r="H14" s="9"/>
      <c r="I14" s="9"/>
      <c r="J14" s="14"/>
      <c r="K14" s="14"/>
      <c r="L14" s="14"/>
      <c r="M14" s="14"/>
    </row>
    <row r="15" spans="1:17" x14ac:dyDescent="0.25">
      <c r="A15" s="3" t="s">
        <v>63</v>
      </c>
      <c r="B15" s="60">
        <v>87640</v>
      </c>
      <c r="C15" s="59" t="s">
        <v>56</v>
      </c>
      <c r="D15" s="59" t="s">
        <v>56</v>
      </c>
      <c r="E15" s="60">
        <v>2469</v>
      </c>
      <c r="F15" s="60">
        <v>90109</v>
      </c>
      <c r="H15" s="9"/>
      <c r="I15" s="19"/>
      <c r="J15" s="14"/>
      <c r="K15" s="14"/>
      <c r="L15" s="14"/>
      <c r="M15" s="14"/>
      <c r="N15" s="1"/>
      <c r="O15" s="1"/>
      <c r="P15" s="1"/>
      <c r="Q15" s="1"/>
    </row>
    <row r="16" spans="1:17" x14ac:dyDescent="0.25">
      <c r="A16" s="3" t="s">
        <v>64</v>
      </c>
      <c r="B16" s="60">
        <v>251889</v>
      </c>
      <c r="C16" s="60">
        <v>54456</v>
      </c>
      <c r="D16" s="60">
        <v>19331</v>
      </c>
      <c r="E16" s="60">
        <f>SUM(C16:D16)</f>
        <v>73787</v>
      </c>
      <c r="F16" s="60">
        <v>325675</v>
      </c>
      <c r="H16" s="9"/>
      <c r="I16" s="9"/>
      <c r="J16" s="14"/>
      <c r="K16" s="14"/>
      <c r="L16" s="14"/>
      <c r="M16" s="14"/>
      <c r="N16" s="1"/>
      <c r="O16" s="1"/>
      <c r="P16" s="1"/>
      <c r="Q16" s="1"/>
    </row>
    <row r="17" spans="1:17" ht="17.25" x14ac:dyDescent="0.25">
      <c r="A17" s="3" t="s">
        <v>69</v>
      </c>
      <c r="B17" s="60">
        <v>473888</v>
      </c>
      <c r="C17" s="60">
        <v>44922</v>
      </c>
      <c r="D17" s="60">
        <v>48814</v>
      </c>
      <c r="E17" s="60">
        <f>SUM(C17:D17)</f>
        <v>93736</v>
      </c>
      <c r="F17" s="60">
        <v>567624</v>
      </c>
      <c r="H17" s="9"/>
      <c r="I17" s="9"/>
      <c r="J17" s="14"/>
      <c r="K17" s="14"/>
      <c r="L17" s="14"/>
      <c r="M17" s="14"/>
      <c r="N17" s="1"/>
      <c r="O17" s="1"/>
      <c r="P17" s="1"/>
      <c r="Q17" s="1"/>
    </row>
    <row r="18" spans="1:17" s="3" customFormat="1" x14ac:dyDescent="0.25">
      <c r="A18" s="3" t="s">
        <v>61</v>
      </c>
      <c r="B18" s="61">
        <v>900698</v>
      </c>
      <c r="C18" s="61"/>
      <c r="D18" s="61"/>
      <c r="E18" s="61">
        <f>SUM(E14:E17)</f>
        <v>250391</v>
      </c>
      <c r="F18" s="61">
        <v>1151089</v>
      </c>
      <c r="H18" s="9"/>
      <c r="I18" s="9"/>
      <c r="J18" s="14"/>
      <c r="K18" s="14"/>
      <c r="L18" s="14"/>
      <c r="M18" s="14"/>
    </row>
    <row r="19" spans="1:17" s="3" customFormat="1" x14ac:dyDescent="0.25">
      <c r="B19" s="61"/>
      <c r="C19" s="61"/>
      <c r="D19" s="61"/>
      <c r="E19" s="61"/>
      <c r="F19" s="61"/>
      <c r="H19" s="9"/>
      <c r="I19" s="9"/>
      <c r="J19" s="14"/>
      <c r="K19" s="14"/>
      <c r="L19" s="14"/>
      <c r="M19" s="14"/>
    </row>
    <row r="20" spans="1:17" x14ac:dyDescent="0.25">
      <c r="A20" s="3" t="s">
        <v>59</v>
      </c>
      <c r="B20" s="60"/>
      <c r="C20" s="60"/>
      <c r="D20" s="60"/>
      <c r="E20" s="60"/>
      <c r="F20" s="61"/>
      <c r="H20" s="9"/>
      <c r="I20" s="9"/>
      <c r="J20" s="14"/>
      <c r="K20" s="14"/>
      <c r="L20" s="14"/>
      <c r="M20" s="14"/>
      <c r="N20" s="1"/>
      <c r="O20" s="1"/>
      <c r="P20" s="1"/>
      <c r="Q20" s="1"/>
    </row>
    <row r="21" spans="1:17" x14ac:dyDescent="0.25">
      <c r="A21" s="3" t="s">
        <v>62</v>
      </c>
      <c r="B21" s="60">
        <v>22222</v>
      </c>
      <c r="C21" s="60">
        <v>10449</v>
      </c>
      <c r="D21" s="60">
        <v>69706</v>
      </c>
      <c r="E21" s="60">
        <f>SUM(C21:D21)</f>
        <v>80155</v>
      </c>
      <c r="F21" s="60">
        <v>102377</v>
      </c>
      <c r="H21" s="19"/>
      <c r="I21" s="19"/>
      <c r="J21" s="14"/>
      <c r="K21" s="14"/>
      <c r="L21" s="14"/>
      <c r="M21" s="14"/>
      <c r="N21" s="1"/>
      <c r="O21" s="1"/>
      <c r="P21" s="1"/>
      <c r="Q21" s="1"/>
    </row>
    <row r="22" spans="1:17" x14ac:dyDescent="0.25">
      <c r="A22" s="3" t="s">
        <v>63</v>
      </c>
      <c r="B22" s="60">
        <v>8833</v>
      </c>
      <c r="C22" s="59" t="s">
        <v>56</v>
      </c>
      <c r="D22" s="59" t="s">
        <v>56</v>
      </c>
      <c r="E22" s="60">
        <v>483</v>
      </c>
      <c r="F22" s="60">
        <v>9316</v>
      </c>
      <c r="H22" s="9"/>
      <c r="I22" s="19"/>
      <c r="J22" s="14"/>
      <c r="K22" s="14"/>
      <c r="L22" s="14"/>
      <c r="M22" s="14"/>
      <c r="N22" s="1"/>
      <c r="O22" s="1"/>
      <c r="P22" s="1"/>
      <c r="Q22" s="1"/>
    </row>
    <row r="23" spans="1:17" x14ac:dyDescent="0.25">
      <c r="A23" s="3" t="s">
        <v>64</v>
      </c>
      <c r="B23" s="60">
        <v>64216</v>
      </c>
      <c r="C23" s="60">
        <v>15427</v>
      </c>
      <c r="D23" s="60">
        <v>23322</v>
      </c>
      <c r="E23" s="60">
        <f>SUM(C23:D23)</f>
        <v>38749</v>
      </c>
      <c r="F23" s="60">
        <v>102965</v>
      </c>
      <c r="H23" s="19"/>
      <c r="I23" s="19"/>
      <c r="J23" s="14"/>
      <c r="K23" s="14"/>
      <c r="L23" s="14"/>
      <c r="M23" s="14"/>
      <c r="N23" s="1"/>
      <c r="O23" s="1"/>
      <c r="P23" s="1"/>
      <c r="Q23" s="1"/>
    </row>
    <row r="24" spans="1:17" ht="17.25" x14ac:dyDescent="0.25">
      <c r="A24" s="3" t="s">
        <v>69</v>
      </c>
      <c r="B24" s="60">
        <v>44064</v>
      </c>
      <c r="C24" s="60">
        <v>15037</v>
      </c>
      <c r="D24" s="60">
        <v>42447</v>
      </c>
      <c r="E24" s="60">
        <f>SUM(C24:D24)</f>
        <v>57484</v>
      </c>
      <c r="F24" s="60">
        <v>101547</v>
      </c>
      <c r="H24" s="19"/>
      <c r="I24" s="19"/>
      <c r="J24" s="14"/>
      <c r="K24" s="14"/>
      <c r="L24" s="14"/>
      <c r="M24" s="14"/>
      <c r="N24" s="1"/>
      <c r="O24" s="1"/>
      <c r="P24" s="1"/>
      <c r="Q24" s="1"/>
    </row>
    <row r="25" spans="1:17" s="3" customFormat="1" x14ac:dyDescent="0.25">
      <c r="A25" s="3" t="s">
        <v>61</v>
      </c>
      <c r="B25" s="61">
        <v>139335</v>
      </c>
      <c r="C25" s="61"/>
      <c r="D25" s="61"/>
      <c r="E25" s="61">
        <f>SUM(E21:E24)</f>
        <v>176871</v>
      </c>
      <c r="F25" s="61">
        <v>316205</v>
      </c>
      <c r="H25" s="9"/>
      <c r="I25" s="19"/>
      <c r="J25" s="14"/>
      <c r="K25" s="14"/>
      <c r="L25" s="14"/>
      <c r="M25" s="14"/>
    </row>
    <row r="26" spans="1:17" x14ac:dyDescent="0.25">
      <c r="B26" s="60"/>
      <c r="C26" s="60"/>
      <c r="D26" s="60"/>
      <c r="E26" s="60"/>
      <c r="F26" s="61"/>
      <c r="H26" s="9"/>
      <c r="I26" s="9"/>
      <c r="J26" s="14"/>
      <c r="K26" s="14"/>
      <c r="L26" s="14"/>
      <c r="M26" s="14"/>
      <c r="N26" s="1"/>
      <c r="O26" s="1"/>
      <c r="P26" s="1"/>
      <c r="Q26" s="1"/>
    </row>
    <row r="27" spans="1:17" x14ac:dyDescent="0.25">
      <c r="A27" s="3" t="s">
        <v>60</v>
      </c>
      <c r="B27" s="60"/>
      <c r="C27" s="60"/>
      <c r="D27" s="60"/>
      <c r="E27" s="60"/>
      <c r="F27" s="61"/>
      <c r="H27" s="9"/>
      <c r="I27" s="9"/>
      <c r="J27" s="14"/>
      <c r="K27" s="14"/>
      <c r="L27" s="14"/>
      <c r="M27" s="14"/>
      <c r="N27" s="1"/>
      <c r="O27" s="1"/>
      <c r="P27" s="1"/>
      <c r="Q27" s="1"/>
    </row>
    <row r="28" spans="1:17" x14ac:dyDescent="0.25">
      <c r="A28" s="3" t="s">
        <v>62</v>
      </c>
      <c r="B28" s="60">
        <v>5437</v>
      </c>
      <c r="C28" s="60">
        <v>3067</v>
      </c>
      <c r="D28" s="60">
        <v>24341</v>
      </c>
      <c r="E28" s="60">
        <f>SUM(C28:D28)</f>
        <v>27408</v>
      </c>
      <c r="F28" s="60">
        <v>32845</v>
      </c>
      <c r="H28" s="6"/>
      <c r="I28" s="6"/>
      <c r="J28" s="9"/>
      <c r="K28" s="9"/>
      <c r="L28" s="14"/>
    </row>
    <row r="29" spans="1:17" x14ac:dyDescent="0.25">
      <c r="A29" s="3" t="s">
        <v>63</v>
      </c>
      <c r="B29" s="60">
        <v>3280</v>
      </c>
      <c r="C29" s="59" t="s">
        <v>56</v>
      </c>
      <c r="D29" s="59" t="s">
        <v>56</v>
      </c>
      <c r="E29" s="60">
        <v>83</v>
      </c>
      <c r="F29" s="60">
        <v>3363</v>
      </c>
      <c r="I29" s="6"/>
      <c r="J29" s="9"/>
      <c r="K29" s="9"/>
      <c r="L29" s="14"/>
      <c r="N29" s="1"/>
      <c r="O29" s="1"/>
      <c r="P29" s="1"/>
      <c r="Q29" s="1"/>
    </row>
    <row r="30" spans="1:17" x14ac:dyDescent="0.25">
      <c r="A30" s="3" t="s">
        <v>64</v>
      </c>
      <c r="B30" s="60">
        <v>8260</v>
      </c>
      <c r="C30" s="60">
        <v>3122</v>
      </c>
      <c r="D30" s="60">
        <v>3776</v>
      </c>
      <c r="E30" s="60">
        <f>SUM(C30:D30)</f>
        <v>6898</v>
      </c>
      <c r="F30" s="60">
        <v>15157</v>
      </c>
      <c r="H30" s="6"/>
      <c r="I30" s="6"/>
      <c r="N30" s="1"/>
      <c r="O30" s="1"/>
      <c r="P30" s="1"/>
      <c r="Q30" s="1"/>
    </row>
    <row r="31" spans="1:17" ht="17.25" x14ac:dyDescent="0.25">
      <c r="A31" s="3" t="s">
        <v>69</v>
      </c>
      <c r="B31" s="60">
        <v>19305</v>
      </c>
      <c r="C31" s="60">
        <v>4062</v>
      </c>
      <c r="D31" s="60">
        <v>10466</v>
      </c>
      <c r="E31" s="60">
        <f>SUM(C31:D31)</f>
        <v>14528</v>
      </c>
      <c r="F31" s="60">
        <v>33833</v>
      </c>
      <c r="H31" s="6"/>
      <c r="I31" s="6"/>
    </row>
    <row r="32" spans="1:17" s="3" customFormat="1" x14ac:dyDescent="0.25">
      <c r="A32" s="3" t="s">
        <v>61</v>
      </c>
      <c r="B32" s="61">
        <v>36282</v>
      </c>
      <c r="C32" s="61"/>
      <c r="D32" s="61"/>
      <c r="E32" s="61">
        <f>SUM(E28:E31)</f>
        <v>48917</v>
      </c>
      <c r="F32" s="61">
        <v>85198</v>
      </c>
    </row>
    <row r="33" spans="1:17" x14ac:dyDescent="0.25">
      <c r="O33" s="1"/>
    </row>
    <row r="34" spans="1:17" x14ac:dyDescent="0.25">
      <c r="L34" s="1"/>
      <c r="N34" s="1"/>
      <c r="O34" s="1"/>
      <c r="P34" s="1"/>
      <c r="Q34" s="1"/>
    </row>
    <row r="35" spans="1:17" x14ac:dyDescent="0.25">
      <c r="A35" s="9" t="s">
        <v>65</v>
      </c>
    </row>
    <row r="36" spans="1:17" x14ac:dyDescent="0.25">
      <c r="A36" t="s">
        <v>71</v>
      </c>
    </row>
    <row r="39" spans="1:17" x14ac:dyDescent="0.25">
      <c r="B39" s="6"/>
      <c r="C39" s="6"/>
      <c r="D39" s="6"/>
      <c r="E39" s="6"/>
      <c r="F39" s="6"/>
      <c r="N39" s="1"/>
      <c r="O39" s="1"/>
      <c r="P39" s="1"/>
      <c r="Q39" s="1"/>
    </row>
    <row r="40" spans="1:17" x14ac:dyDescent="0.25">
      <c r="N40" s="1"/>
      <c r="O40" s="1"/>
      <c r="P40" s="1"/>
      <c r="Q40" s="1"/>
    </row>
    <row r="41" spans="1:17" x14ac:dyDescent="0.25">
      <c r="N41" s="1"/>
      <c r="O41" s="1"/>
      <c r="P41" s="1"/>
      <c r="Q41" s="1"/>
    </row>
    <row r="42" spans="1:17" x14ac:dyDescent="0.25">
      <c r="B42" s="6"/>
      <c r="E42" s="6"/>
    </row>
  </sheetData>
  <mergeCells count="1">
    <mergeCell ref="C4:E4"/>
  </mergeCells>
  <pageMargins left="0.7" right="0.7" top="0.75" bottom="0.75" header="0.3" footer="0.3"/>
  <pageSetup paperSize="9" scale="8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workbookViewId="0">
      <selection sqref="A1:F1"/>
    </sheetView>
  </sheetViews>
  <sheetFormatPr defaultColWidth="16.7109375" defaultRowHeight="15" x14ac:dyDescent="0.25"/>
  <cols>
    <col min="1" max="1" width="23.28515625" customWidth="1"/>
    <col min="2" max="5" width="13.7109375" customWidth="1"/>
    <col min="6" max="6" width="11.85546875" customWidth="1"/>
    <col min="8" max="13" width="9.28515625" customWidth="1"/>
    <col min="257" max="257" width="23.28515625" customWidth="1"/>
    <col min="258" max="262" width="13.7109375" customWidth="1"/>
    <col min="264" max="269" width="9.28515625" customWidth="1"/>
    <col min="513" max="513" width="23.28515625" customWidth="1"/>
    <col min="514" max="518" width="13.7109375" customWidth="1"/>
    <col min="520" max="525" width="9.28515625" customWidth="1"/>
    <col min="769" max="769" width="23.28515625" customWidth="1"/>
    <col min="770" max="774" width="13.7109375" customWidth="1"/>
    <col min="776" max="781" width="9.28515625" customWidth="1"/>
    <col min="1025" max="1025" width="23.28515625" customWidth="1"/>
    <col min="1026" max="1030" width="13.7109375" customWidth="1"/>
    <col min="1032" max="1037" width="9.28515625" customWidth="1"/>
    <col min="1281" max="1281" width="23.28515625" customWidth="1"/>
    <col min="1282" max="1286" width="13.7109375" customWidth="1"/>
    <col min="1288" max="1293" width="9.28515625" customWidth="1"/>
    <col min="1537" max="1537" width="23.28515625" customWidth="1"/>
    <col min="1538" max="1542" width="13.7109375" customWidth="1"/>
    <col min="1544" max="1549" width="9.28515625" customWidth="1"/>
    <col min="1793" max="1793" width="23.28515625" customWidth="1"/>
    <col min="1794" max="1798" width="13.7109375" customWidth="1"/>
    <col min="1800" max="1805" width="9.28515625" customWidth="1"/>
    <col min="2049" max="2049" width="23.28515625" customWidth="1"/>
    <col min="2050" max="2054" width="13.7109375" customWidth="1"/>
    <col min="2056" max="2061" width="9.28515625" customWidth="1"/>
    <col min="2305" max="2305" width="23.28515625" customWidth="1"/>
    <col min="2306" max="2310" width="13.7109375" customWidth="1"/>
    <col min="2312" max="2317" width="9.28515625" customWidth="1"/>
    <col min="2561" max="2561" width="23.28515625" customWidth="1"/>
    <col min="2562" max="2566" width="13.7109375" customWidth="1"/>
    <col min="2568" max="2573" width="9.28515625" customWidth="1"/>
    <col min="2817" max="2817" width="23.28515625" customWidth="1"/>
    <col min="2818" max="2822" width="13.7109375" customWidth="1"/>
    <col min="2824" max="2829" width="9.28515625" customWidth="1"/>
    <col min="3073" max="3073" width="23.28515625" customWidth="1"/>
    <col min="3074" max="3078" width="13.7109375" customWidth="1"/>
    <col min="3080" max="3085" width="9.28515625" customWidth="1"/>
    <col min="3329" max="3329" width="23.28515625" customWidth="1"/>
    <col min="3330" max="3334" width="13.7109375" customWidth="1"/>
    <col min="3336" max="3341" width="9.28515625" customWidth="1"/>
    <col min="3585" max="3585" width="23.28515625" customWidth="1"/>
    <col min="3586" max="3590" width="13.7109375" customWidth="1"/>
    <col min="3592" max="3597" width="9.28515625" customWidth="1"/>
    <col min="3841" max="3841" width="23.28515625" customWidth="1"/>
    <col min="3842" max="3846" width="13.7109375" customWidth="1"/>
    <col min="3848" max="3853" width="9.28515625" customWidth="1"/>
    <col min="4097" max="4097" width="23.28515625" customWidth="1"/>
    <col min="4098" max="4102" width="13.7109375" customWidth="1"/>
    <col min="4104" max="4109" width="9.28515625" customWidth="1"/>
    <col min="4353" max="4353" width="23.28515625" customWidth="1"/>
    <col min="4354" max="4358" width="13.7109375" customWidth="1"/>
    <col min="4360" max="4365" width="9.28515625" customWidth="1"/>
    <col min="4609" max="4609" width="23.28515625" customWidth="1"/>
    <col min="4610" max="4614" width="13.7109375" customWidth="1"/>
    <col min="4616" max="4621" width="9.28515625" customWidth="1"/>
    <col min="4865" max="4865" width="23.28515625" customWidth="1"/>
    <col min="4866" max="4870" width="13.7109375" customWidth="1"/>
    <col min="4872" max="4877" width="9.28515625" customWidth="1"/>
    <col min="5121" max="5121" width="23.28515625" customWidth="1"/>
    <col min="5122" max="5126" width="13.7109375" customWidth="1"/>
    <col min="5128" max="5133" width="9.28515625" customWidth="1"/>
    <col min="5377" max="5377" width="23.28515625" customWidth="1"/>
    <col min="5378" max="5382" width="13.7109375" customWidth="1"/>
    <col min="5384" max="5389" width="9.28515625" customWidth="1"/>
    <col min="5633" max="5633" width="23.28515625" customWidth="1"/>
    <col min="5634" max="5638" width="13.7109375" customWidth="1"/>
    <col min="5640" max="5645" width="9.28515625" customWidth="1"/>
    <col min="5889" max="5889" width="23.28515625" customWidth="1"/>
    <col min="5890" max="5894" width="13.7109375" customWidth="1"/>
    <col min="5896" max="5901" width="9.28515625" customWidth="1"/>
    <col min="6145" max="6145" width="23.28515625" customWidth="1"/>
    <col min="6146" max="6150" width="13.7109375" customWidth="1"/>
    <col min="6152" max="6157" width="9.28515625" customWidth="1"/>
    <col min="6401" max="6401" width="23.28515625" customWidth="1"/>
    <col min="6402" max="6406" width="13.7109375" customWidth="1"/>
    <col min="6408" max="6413" width="9.28515625" customWidth="1"/>
    <col min="6657" max="6657" width="23.28515625" customWidth="1"/>
    <col min="6658" max="6662" width="13.7109375" customWidth="1"/>
    <col min="6664" max="6669" width="9.28515625" customWidth="1"/>
    <col min="6913" max="6913" width="23.28515625" customWidth="1"/>
    <col min="6914" max="6918" width="13.7109375" customWidth="1"/>
    <col min="6920" max="6925" width="9.28515625" customWidth="1"/>
    <col min="7169" max="7169" width="23.28515625" customWidth="1"/>
    <col min="7170" max="7174" width="13.7109375" customWidth="1"/>
    <col min="7176" max="7181" width="9.28515625" customWidth="1"/>
    <col min="7425" max="7425" width="23.28515625" customWidth="1"/>
    <col min="7426" max="7430" width="13.7109375" customWidth="1"/>
    <col min="7432" max="7437" width="9.28515625" customWidth="1"/>
    <col min="7681" max="7681" width="23.28515625" customWidth="1"/>
    <col min="7682" max="7686" width="13.7109375" customWidth="1"/>
    <col min="7688" max="7693" width="9.28515625" customWidth="1"/>
    <col min="7937" max="7937" width="23.28515625" customWidth="1"/>
    <col min="7938" max="7942" width="13.7109375" customWidth="1"/>
    <col min="7944" max="7949" width="9.28515625" customWidth="1"/>
    <col min="8193" max="8193" width="23.28515625" customWidth="1"/>
    <col min="8194" max="8198" width="13.7109375" customWidth="1"/>
    <col min="8200" max="8205" width="9.28515625" customWidth="1"/>
    <col min="8449" max="8449" width="23.28515625" customWidth="1"/>
    <col min="8450" max="8454" width="13.7109375" customWidth="1"/>
    <col min="8456" max="8461" width="9.28515625" customWidth="1"/>
    <col min="8705" max="8705" width="23.28515625" customWidth="1"/>
    <col min="8706" max="8710" width="13.7109375" customWidth="1"/>
    <col min="8712" max="8717" width="9.28515625" customWidth="1"/>
    <col min="8961" max="8961" width="23.28515625" customWidth="1"/>
    <col min="8962" max="8966" width="13.7109375" customWidth="1"/>
    <col min="8968" max="8973" width="9.28515625" customWidth="1"/>
    <col min="9217" max="9217" width="23.28515625" customWidth="1"/>
    <col min="9218" max="9222" width="13.7109375" customWidth="1"/>
    <col min="9224" max="9229" width="9.28515625" customWidth="1"/>
    <col min="9473" max="9473" width="23.28515625" customWidth="1"/>
    <col min="9474" max="9478" width="13.7109375" customWidth="1"/>
    <col min="9480" max="9485" width="9.28515625" customWidth="1"/>
    <col min="9729" max="9729" width="23.28515625" customWidth="1"/>
    <col min="9730" max="9734" width="13.7109375" customWidth="1"/>
    <col min="9736" max="9741" width="9.28515625" customWidth="1"/>
    <col min="9985" max="9985" width="23.28515625" customWidth="1"/>
    <col min="9986" max="9990" width="13.7109375" customWidth="1"/>
    <col min="9992" max="9997" width="9.28515625" customWidth="1"/>
    <col min="10241" max="10241" width="23.28515625" customWidth="1"/>
    <col min="10242" max="10246" width="13.7109375" customWidth="1"/>
    <col min="10248" max="10253" width="9.28515625" customWidth="1"/>
    <col min="10497" max="10497" width="23.28515625" customWidth="1"/>
    <col min="10498" max="10502" width="13.7109375" customWidth="1"/>
    <col min="10504" max="10509" width="9.28515625" customWidth="1"/>
    <col min="10753" max="10753" width="23.28515625" customWidth="1"/>
    <col min="10754" max="10758" width="13.7109375" customWidth="1"/>
    <col min="10760" max="10765" width="9.28515625" customWidth="1"/>
    <col min="11009" max="11009" width="23.28515625" customWidth="1"/>
    <col min="11010" max="11014" width="13.7109375" customWidth="1"/>
    <col min="11016" max="11021" width="9.28515625" customWidth="1"/>
    <col min="11265" max="11265" width="23.28515625" customWidth="1"/>
    <col min="11266" max="11270" width="13.7109375" customWidth="1"/>
    <col min="11272" max="11277" width="9.28515625" customWidth="1"/>
    <col min="11521" max="11521" width="23.28515625" customWidth="1"/>
    <col min="11522" max="11526" width="13.7109375" customWidth="1"/>
    <col min="11528" max="11533" width="9.28515625" customWidth="1"/>
    <col min="11777" max="11777" width="23.28515625" customWidth="1"/>
    <col min="11778" max="11782" width="13.7109375" customWidth="1"/>
    <col min="11784" max="11789" width="9.28515625" customWidth="1"/>
    <col min="12033" max="12033" width="23.28515625" customWidth="1"/>
    <col min="12034" max="12038" width="13.7109375" customWidth="1"/>
    <col min="12040" max="12045" width="9.28515625" customWidth="1"/>
    <col min="12289" max="12289" width="23.28515625" customWidth="1"/>
    <col min="12290" max="12294" width="13.7109375" customWidth="1"/>
    <col min="12296" max="12301" width="9.28515625" customWidth="1"/>
    <col min="12545" max="12545" width="23.28515625" customWidth="1"/>
    <col min="12546" max="12550" width="13.7109375" customWidth="1"/>
    <col min="12552" max="12557" width="9.28515625" customWidth="1"/>
    <col min="12801" max="12801" width="23.28515625" customWidth="1"/>
    <col min="12802" max="12806" width="13.7109375" customWidth="1"/>
    <col min="12808" max="12813" width="9.28515625" customWidth="1"/>
    <col min="13057" max="13057" width="23.28515625" customWidth="1"/>
    <col min="13058" max="13062" width="13.7109375" customWidth="1"/>
    <col min="13064" max="13069" width="9.28515625" customWidth="1"/>
    <col min="13313" max="13313" width="23.28515625" customWidth="1"/>
    <col min="13314" max="13318" width="13.7109375" customWidth="1"/>
    <col min="13320" max="13325" width="9.28515625" customWidth="1"/>
    <col min="13569" max="13569" width="23.28515625" customWidth="1"/>
    <col min="13570" max="13574" width="13.7109375" customWidth="1"/>
    <col min="13576" max="13581" width="9.28515625" customWidth="1"/>
    <col min="13825" max="13825" width="23.28515625" customWidth="1"/>
    <col min="13826" max="13830" width="13.7109375" customWidth="1"/>
    <col min="13832" max="13837" width="9.28515625" customWidth="1"/>
    <col min="14081" max="14081" width="23.28515625" customWidth="1"/>
    <col min="14082" max="14086" width="13.7109375" customWidth="1"/>
    <col min="14088" max="14093" width="9.28515625" customWidth="1"/>
    <col min="14337" max="14337" width="23.28515625" customWidth="1"/>
    <col min="14338" max="14342" width="13.7109375" customWidth="1"/>
    <col min="14344" max="14349" width="9.28515625" customWidth="1"/>
    <col min="14593" max="14593" width="23.28515625" customWidth="1"/>
    <col min="14594" max="14598" width="13.7109375" customWidth="1"/>
    <col min="14600" max="14605" width="9.28515625" customWidth="1"/>
    <col min="14849" max="14849" width="23.28515625" customWidth="1"/>
    <col min="14850" max="14854" width="13.7109375" customWidth="1"/>
    <col min="14856" max="14861" width="9.28515625" customWidth="1"/>
    <col min="15105" max="15105" width="23.28515625" customWidth="1"/>
    <col min="15106" max="15110" width="13.7109375" customWidth="1"/>
    <col min="15112" max="15117" width="9.28515625" customWidth="1"/>
    <col min="15361" max="15361" width="23.28515625" customWidth="1"/>
    <col min="15362" max="15366" width="13.7109375" customWidth="1"/>
    <col min="15368" max="15373" width="9.28515625" customWidth="1"/>
    <col min="15617" max="15617" width="23.28515625" customWidth="1"/>
    <col min="15618" max="15622" width="13.7109375" customWidth="1"/>
    <col min="15624" max="15629" width="9.28515625" customWidth="1"/>
    <col min="15873" max="15873" width="23.28515625" customWidth="1"/>
    <col min="15874" max="15878" width="13.7109375" customWidth="1"/>
    <col min="15880" max="15885" width="9.28515625" customWidth="1"/>
    <col min="16129" max="16129" width="23.28515625" customWidth="1"/>
    <col min="16130" max="16134" width="13.7109375" customWidth="1"/>
    <col min="16136" max="16141" width="9.28515625" customWidth="1"/>
  </cols>
  <sheetData>
    <row r="1" spans="1:7" s="21" customFormat="1" ht="30.75" customHeight="1" x14ac:dyDescent="0.25">
      <c r="A1" s="85" t="s">
        <v>91</v>
      </c>
      <c r="B1" s="86"/>
      <c r="C1" s="86"/>
      <c r="D1" s="86"/>
      <c r="E1" s="86"/>
      <c r="F1" s="86"/>
    </row>
    <row r="2" spans="1:7" x14ac:dyDescent="0.25">
      <c r="A2" s="22"/>
      <c r="B2" s="22"/>
      <c r="C2" s="22"/>
      <c r="D2" s="22"/>
      <c r="E2" s="22"/>
      <c r="F2" s="23"/>
    </row>
    <row r="3" spans="1:7" x14ac:dyDescent="0.25">
      <c r="A3" s="87"/>
      <c r="B3" s="89" t="s">
        <v>7</v>
      </c>
      <c r="C3" s="89" t="s">
        <v>8</v>
      </c>
      <c r="D3" s="89" t="s">
        <v>75</v>
      </c>
      <c r="E3" s="91" t="s">
        <v>97</v>
      </c>
      <c r="F3" s="89" t="s">
        <v>6</v>
      </c>
    </row>
    <row r="4" spans="1:7" x14ac:dyDescent="0.25">
      <c r="A4" s="88"/>
      <c r="B4" s="90"/>
      <c r="C4" s="90"/>
      <c r="D4" s="90"/>
      <c r="E4" s="92"/>
      <c r="F4" s="90"/>
    </row>
    <row r="5" spans="1:7" x14ac:dyDescent="0.25">
      <c r="A5" s="33"/>
      <c r="B5" s="33"/>
      <c r="C5" s="33"/>
      <c r="D5" s="33"/>
      <c r="E5" s="33"/>
      <c r="F5" s="33"/>
    </row>
    <row r="6" spans="1:7" x14ac:dyDescent="0.25">
      <c r="A6" s="24" t="s">
        <v>85</v>
      </c>
      <c r="B6" s="33"/>
      <c r="C6" s="33"/>
      <c r="D6" s="33"/>
      <c r="E6" s="33"/>
      <c r="F6" s="33"/>
    </row>
    <row r="7" spans="1:7" x14ac:dyDescent="0.25">
      <c r="A7" s="33"/>
      <c r="B7" s="33"/>
      <c r="C7" s="33"/>
      <c r="D7" s="33"/>
      <c r="E7" s="33"/>
      <c r="F7" s="33"/>
    </row>
    <row r="8" spans="1:7" s="48" customFormat="1" x14ac:dyDescent="0.25">
      <c r="A8" s="45" t="s">
        <v>53</v>
      </c>
      <c r="B8" s="47">
        <v>4090</v>
      </c>
      <c r="C8" s="47">
        <v>28028</v>
      </c>
      <c r="D8" s="47">
        <v>36520</v>
      </c>
      <c r="E8" s="47">
        <v>83646</v>
      </c>
      <c r="F8" s="47">
        <v>152284</v>
      </c>
      <c r="G8" s="46"/>
    </row>
    <row r="9" spans="1:7" s="48" customFormat="1" ht="15.75" customHeight="1" x14ac:dyDescent="0.25">
      <c r="A9" s="45" t="s">
        <v>54</v>
      </c>
      <c r="B9" s="49"/>
      <c r="C9" s="49"/>
      <c r="D9" s="49"/>
      <c r="E9" s="49"/>
      <c r="F9" s="49"/>
      <c r="G9" s="46"/>
    </row>
    <row r="10" spans="1:7" s="48" customFormat="1" x14ac:dyDescent="0.25">
      <c r="A10" s="50" t="s">
        <v>82</v>
      </c>
      <c r="B10" s="46">
        <v>195</v>
      </c>
      <c r="C10" s="51" t="s">
        <v>56</v>
      </c>
      <c r="D10" s="46">
        <v>757</v>
      </c>
      <c r="E10" s="46">
        <v>933</v>
      </c>
      <c r="F10" s="52"/>
      <c r="G10" s="46"/>
    </row>
    <row r="11" spans="1:7" s="48" customFormat="1" x14ac:dyDescent="0.25">
      <c r="A11" s="50" t="s">
        <v>83</v>
      </c>
      <c r="B11" s="46">
        <v>231</v>
      </c>
      <c r="C11" s="51" t="s">
        <v>56</v>
      </c>
      <c r="D11" s="46">
        <v>462</v>
      </c>
      <c r="E11" s="46">
        <v>699</v>
      </c>
      <c r="F11" s="52"/>
      <c r="G11" s="46"/>
    </row>
    <row r="12" spans="1:7" s="54" customFormat="1" x14ac:dyDescent="0.25">
      <c r="A12" s="45" t="s">
        <v>86</v>
      </c>
      <c r="B12" s="49">
        <v>426</v>
      </c>
      <c r="C12" s="46">
        <v>52</v>
      </c>
      <c r="D12" s="49">
        <v>1219</v>
      </c>
      <c r="E12" s="49">
        <v>1632</v>
      </c>
      <c r="F12" s="53">
        <v>3329</v>
      </c>
      <c r="G12" s="47"/>
    </row>
    <row r="13" spans="1:7" s="54" customFormat="1" x14ac:dyDescent="0.25">
      <c r="A13" s="45" t="s">
        <v>15</v>
      </c>
      <c r="B13" s="47">
        <v>4516</v>
      </c>
      <c r="C13" s="47">
        <v>28080</v>
      </c>
      <c r="D13" s="47">
        <v>37739</v>
      </c>
      <c r="E13" s="47">
        <v>85278</v>
      </c>
      <c r="F13" s="47">
        <v>155613</v>
      </c>
      <c r="G13" s="47"/>
    </row>
    <row r="14" spans="1:7" x14ac:dyDescent="0.25">
      <c r="A14" s="33"/>
      <c r="B14" s="34"/>
      <c r="C14" s="34"/>
      <c r="D14" s="36"/>
      <c r="E14" s="34"/>
      <c r="F14" s="34"/>
      <c r="G14" s="28"/>
    </row>
    <row r="15" spans="1:7" x14ac:dyDescent="0.25">
      <c r="A15" s="24" t="s">
        <v>87</v>
      </c>
      <c r="B15" s="35"/>
      <c r="C15" s="35"/>
      <c r="D15" s="35"/>
      <c r="E15" s="35"/>
      <c r="F15" s="35"/>
      <c r="G15" s="28"/>
    </row>
    <row r="16" spans="1:7" x14ac:dyDescent="0.25">
      <c r="A16" s="33"/>
      <c r="B16" s="35"/>
      <c r="C16" s="35"/>
      <c r="D16" s="35"/>
      <c r="E16" s="35"/>
      <c r="F16" s="35"/>
      <c r="G16" s="28"/>
    </row>
    <row r="17" spans="1:14" s="3" customFormat="1" x14ac:dyDescent="0.25">
      <c r="A17" s="45" t="s">
        <v>53</v>
      </c>
      <c r="B17" s="47">
        <v>87281</v>
      </c>
      <c r="C17" s="47">
        <v>87640</v>
      </c>
      <c r="D17" s="47">
        <v>251889</v>
      </c>
      <c r="E17" s="47">
        <v>473888</v>
      </c>
      <c r="F17" s="47">
        <v>900698</v>
      </c>
      <c r="G17" s="25"/>
    </row>
    <row r="18" spans="1:14" x14ac:dyDescent="0.25">
      <c r="A18" s="33" t="s">
        <v>54</v>
      </c>
      <c r="B18" s="27"/>
      <c r="C18" s="27"/>
      <c r="D18" s="27"/>
      <c r="E18" s="27"/>
      <c r="F18" s="27"/>
      <c r="G18" s="28"/>
    </row>
    <row r="19" spans="1:14" s="9" customFormat="1" x14ac:dyDescent="0.25">
      <c r="A19" s="26" t="s">
        <v>82</v>
      </c>
      <c r="B19" s="46">
        <v>20283</v>
      </c>
      <c r="C19" s="49" t="s">
        <v>56</v>
      </c>
      <c r="D19" s="46">
        <v>54456</v>
      </c>
      <c r="E19" s="46">
        <v>44922</v>
      </c>
      <c r="F19" s="34"/>
      <c r="G19" s="28"/>
    </row>
    <row r="20" spans="1:14" s="9" customFormat="1" x14ac:dyDescent="0.25">
      <c r="A20" s="26" t="s">
        <v>83</v>
      </c>
      <c r="B20" s="46">
        <v>60116</v>
      </c>
      <c r="C20" s="49" t="s">
        <v>56</v>
      </c>
      <c r="D20" s="46">
        <v>19331</v>
      </c>
      <c r="E20" s="46">
        <v>48814</v>
      </c>
      <c r="F20" s="34"/>
      <c r="G20" s="28"/>
      <c r="I20" s="40"/>
      <c r="J20" s="41"/>
      <c r="K20" s="41"/>
      <c r="L20" s="40"/>
      <c r="M20" s="40"/>
    </row>
    <row r="21" spans="1:14" s="3" customFormat="1" x14ac:dyDescent="0.25">
      <c r="A21" s="33" t="s">
        <v>86</v>
      </c>
      <c r="B21" s="46">
        <v>80399</v>
      </c>
      <c r="C21" s="46">
        <v>2469</v>
      </c>
      <c r="D21" s="46">
        <v>73787</v>
      </c>
      <c r="E21" s="46">
        <v>93736</v>
      </c>
      <c r="F21" s="46">
        <v>250391</v>
      </c>
      <c r="G21" s="25"/>
    </row>
    <row r="22" spans="1:14" s="3" customFormat="1" x14ac:dyDescent="0.25">
      <c r="A22" s="33" t="s">
        <v>15</v>
      </c>
      <c r="B22" s="47">
        <v>167680</v>
      </c>
      <c r="C22" s="47">
        <v>90109</v>
      </c>
      <c r="D22" s="55">
        <v>325675</v>
      </c>
      <c r="E22" s="47">
        <v>567624</v>
      </c>
      <c r="F22" s="47">
        <v>1151089</v>
      </c>
      <c r="G22" s="25">
        <f>SUM(D17+D21)</f>
        <v>325676</v>
      </c>
      <c r="H22" s="8"/>
      <c r="I22" s="8"/>
      <c r="J22" s="8"/>
      <c r="K22" s="8"/>
      <c r="L22" s="8"/>
    </row>
    <row r="23" spans="1:14" x14ac:dyDescent="0.25">
      <c r="A23" s="22"/>
      <c r="B23" s="34"/>
      <c r="C23" s="37"/>
      <c r="D23" s="34"/>
      <c r="E23" s="34"/>
      <c r="F23" s="34"/>
      <c r="G23" s="22"/>
      <c r="J23" s="40"/>
    </row>
    <row r="24" spans="1:14" x14ac:dyDescent="0.25">
      <c r="A24" s="24" t="s">
        <v>59</v>
      </c>
      <c r="B24" s="27"/>
      <c r="C24" s="27"/>
      <c r="D24" s="27"/>
      <c r="E24" s="27"/>
      <c r="F24" s="27"/>
      <c r="G24" s="22"/>
    </row>
    <row r="25" spans="1:14" x14ac:dyDescent="0.25">
      <c r="A25" s="22"/>
      <c r="B25" s="35"/>
      <c r="C25" s="35"/>
      <c r="D25" s="35"/>
      <c r="E25" s="35"/>
      <c r="F25" s="35"/>
      <c r="G25" s="22"/>
    </row>
    <row r="26" spans="1:14" x14ac:dyDescent="0.25">
      <c r="A26" s="24" t="s">
        <v>53</v>
      </c>
      <c r="B26" s="47">
        <v>22222</v>
      </c>
      <c r="C26" s="47">
        <v>8833</v>
      </c>
      <c r="D26" s="47">
        <v>64216</v>
      </c>
      <c r="E26" s="47">
        <v>44064</v>
      </c>
      <c r="F26" s="47">
        <v>139335</v>
      </c>
      <c r="G26" s="22"/>
    </row>
    <row r="27" spans="1:14" x14ac:dyDescent="0.25">
      <c r="A27" s="24" t="s">
        <v>54</v>
      </c>
      <c r="B27" s="35"/>
      <c r="C27" s="35"/>
      <c r="D27" s="35"/>
      <c r="E27" s="35"/>
      <c r="F27" s="23"/>
      <c r="G27" s="22"/>
      <c r="I27" s="42"/>
    </row>
    <row r="28" spans="1:14" x14ac:dyDescent="0.25">
      <c r="A28" s="26" t="s">
        <v>82</v>
      </c>
      <c r="B28" s="46">
        <v>10449</v>
      </c>
      <c r="C28" s="51" t="s">
        <v>56</v>
      </c>
      <c r="D28" s="46">
        <v>15427</v>
      </c>
      <c r="E28" s="46">
        <v>15037</v>
      </c>
      <c r="F28" s="56"/>
      <c r="G28" s="22"/>
      <c r="I28" s="42"/>
      <c r="L28" s="1"/>
      <c r="M28" s="1"/>
    </row>
    <row r="29" spans="1:14" x14ac:dyDescent="0.25">
      <c r="A29" s="26" t="s">
        <v>83</v>
      </c>
      <c r="B29" s="46">
        <v>69706</v>
      </c>
      <c r="C29" s="51" t="s">
        <v>56</v>
      </c>
      <c r="D29" s="46">
        <v>23322</v>
      </c>
      <c r="E29" s="46">
        <v>42447</v>
      </c>
      <c r="F29" s="56"/>
      <c r="G29" s="22"/>
    </row>
    <row r="30" spans="1:14" s="3" customFormat="1" x14ac:dyDescent="0.25">
      <c r="A30" s="38" t="s">
        <v>86</v>
      </c>
      <c r="B30" s="46">
        <v>80155</v>
      </c>
      <c r="C30" s="46">
        <v>483</v>
      </c>
      <c r="D30" s="46">
        <v>38749</v>
      </c>
      <c r="E30" s="46">
        <v>57484</v>
      </c>
      <c r="F30" s="46">
        <v>176871</v>
      </c>
      <c r="G30" s="24"/>
      <c r="L30" s="8"/>
    </row>
    <row r="31" spans="1:14" x14ac:dyDescent="0.25">
      <c r="A31" s="24" t="s">
        <v>15</v>
      </c>
      <c r="B31" s="47">
        <v>102377</v>
      </c>
      <c r="C31" s="47">
        <v>9316</v>
      </c>
      <c r="D31" s="47">
        <v>102965</v>
      </c>
      <c r="E31" s="55">
        <v>101547</v>
      </c>
      <c r="F31" s="55">
        <v>316205</v>
      </c>
      <c r="G31" s="28">
        <f>SUM(E26+E30)</f>
        <v>101548</v>
      </c>
      <c r="H31" s="28">
        <f>SUM(F26+F30)</f>
        <v>316206</v>
      </c>
      <c r="I31" s="28"/>
      <c r="J31" s="28"/>
      <c r="K31" s="28"/>
      <c r="L31" s="28"/>
    </row>
    <row r="32" spans="1:14" x14ac:dyDescent="0.25">
      <c r="A32" s="22"/>
      <c r="B32" s="35"/>
      <c r="C32" s="35"/>
      <c r="D32" s="35"/>
      <c r="E32" s="35"/>
      <c r="F32" s="23"/>
      <c r="L32" s="1"/>
      <c r="M32" s="1"/>
      <c r="N32" s="1"/>
    </row>
    <row r="33" spans="1:14" x14ac:dyDescent="0.25">
      <c r="A33" s="24" t="s">
        <v>88</v>
      </c>
      <c r="B33" s="35"/>
      <c r="C33" s="35"/>
      <c r="D33" s="35"/>
      <c r="E33" s="35"/>
      <c r="F33" s="23"/>
      <c r="J33" s="1"/>
      <c r="K33" s="1"/>
      <c r="L33" s="1"/>
      <c r="M33" s="1"/>
      <c r="N33" s="1"/>
    </row>
    <row r="34" spans="1:14" x14ac:dyDescent="0.25">
      <c r="A34" s="22"/>
      <c r="B34" s="35"/>
      <c r="C34" s="35"/>
      <c r="D34" s="35"/>
      <c r="E34" s="35"/>
      <c r="F34" s="23"/>
      <c r="J34" s="1"/>
      <c r="K34" s="9"/>
      <c r="L34" s="1"/>
      <c r="M34" s="1"/>
      <c r="N34" s="1"/>
    </row>
    <row r="35" spans="1:14" x14ac:dyDescent="0.25">
      <c r="A35" s="24" t="s">
        <v>53</v>
      </c>
      <c r="B35" s="47">
        <v>5437</v>
      </c>
      <c r="C35" s="47">
        <v>3280</v>
      </c>
      <c r="D35" s="47">
        <v>8260</v>
      </c>
      <c r="E35" s="47">
        <v>19305</v>
      </c>
      <c r="F35" s="47">
        <v>36282</v>
      </c>
      <c r="M35" s="1"/>
      <c r="N35" s="1"/>
    </row>
    <row r="36" spans="1:14" x14ac:dyDescent="0.25">
      <c r="A36" s="24" t="s">
        <v>54</v>
      </c>
      <c r="B36" s="35"/>
      <c r="C36" s="35"/>
      <c r="D36" s="35"/>
      <c r="E36" s="35"/>
      <c r="F36" s="23"/>
      <c r="I36" s="43"/>
      <c r="L36" s="3"/>
      <c r="M36" s="3"/>
      <c r="N36" s="1"/>
    </row>
    <row r="37" spans="1:14" x14ac:dyDescent="0.25">
      <c r="A37" s="26" t="s">
        <v>82</v>
      </c>
      <c r="B37" s="46">
        <v>3067</v>
      </c>
      <c r="C37" s="51" t="s">
        <v>56</v>
      </c>
      <c r="D37" s="46">
        <v>3122</v>
      </c>
      <c r="E37" s="46">
        <v>4062</v>
      </c>
      <c r="F37" s="56"/>
      <c r="N37" s="1"/>
    </row>
    <row r="38" spans="1:14" x14ac:dyDescent="0.25">
      <c r="A38" s="26" t="s">
        <v>83</v>
      </c>
      <c r="B38" s="46">
        <v>24341</v>
      </c>
      <c r="C38" s="51" t="s">
        <v>56</v>
      </c>
      <c r="D38" s="46">
        <v>3776</v>
      </c>
      <c r="E38" s="46">
        <v>10466</v>
      </c>
      <c r="F38" s="56"/>
      <c r="I38" s="43"/>
      <c r="N38" s="1"/>
    </row>
    <row r="39" spans="1:14" x14ac:dyDescent="0.25">
      <c r="A39" s="38" t="s">
        <v>86</v>
      </c>
      <c r="B39" s="46">
        <v>27408</v>
      </c>
      <c r="C39" s="46">
        <v>83</v>
      </c>
      <c r="D39" s="46">
        <v>6898</v>
      </c>
      <c r="E39" s="46">
        <v>14528</v>
      </c>
      <c r="F39" s="46">
        <v>48917</v>
      </c>
      <c r="H39" s="1"/>
      <c r="I39" s="1"/>
      <c r="J39" s="1"/>
      <c r="K39" s="1"/>
      <c r="L39" s="1"/>
      <c r="N39" s="1"/>
    </row>
    <row r="40" spans="1:14" x14ac:dyDescent="0.25">
      <c r="A40" s="24" t="s">
        <v>15</v>
      </c>
      <c r="B40" s="47">
        <v>32845</v>
      </c>
      <c r="C40" s="47">
        <v>3363</v>
      </c>
      <c r="D40" s="55">
        <v>15157</v>
      </c>
      <c r="E40" s="47">
        <v>33833</v>
      </c>
      <c r="F40" s="55">
        <v>85198</v>
      </c>
      <c r="G40" s="25">
        <f>SUM(D35+D39)</f>
        <v>15158</v>
      </c>
      <c r="H40" s="25">
        <f>SUM(F35+F39)</f>
        <v>85199</v>
      </c>
      <c r="M40" s="3"/>
      <c r="N40" s="1"/>
    </row>
    <row r="41" spans="1:14" x14ac:dyDescent="0.25">
      <c r="A41" s="30"/>
      <c r="B41" s="30"/>
      <c r="C41" s="30"/>
      <c r="D41" s="30"/>
      <c r="E41" s="30"/>
      <c r="F41" s="31"/>
      <c r="N41" s="1"/>
    </row>
    <row r="42" spans="1:14" x14ac:dyDescent="0.25">
      <c r="A42" s="32" t="s">
        <v>89</v>
      </c>
      <c r="B42" s="39"/>
      <c r="C42" s="39"/>
      <c r="D42" s="39"/>
      <c r="E42" s="39"/>
      <c r="F42" s="39"/>
      <c r="J42" s="9"/>
      <c r="K42" s="9"/>
      <c r="L42" s="9"/>
      <c r="M42" s="9"/>
      <c r="N42" s="1"/>
    </row>
    <row r="43" spans="1:14" ht="21" customHeight="1" x14ac:dyDescent="0.25">
      <c r="A43" s="83" t="s">
        <v>90</v>
      </c>
      <c r="B43" s="84"/>
      <c r="C43" s="84"/>
      <c r="D43" s="84"/>
      <c r="E43" s="84"/>
      <c r="F43" s="84"/>
      <c r="J43" s="9"/>
      <c r="K43" s="9"/>
      <c r="L43" s="9"/>
      <c r="M43" s="9"/>
      <c r="N43" s="1"/>
    </row>
    <row r="44" spans="1:14" ht="6" customHeight="1" x14ac:dyDescent="0.25">
      <c r="J44" s="3"/>
      <c r="K44" s="3"/>
      <c r="L44" s="3"/>
      <c r="M44" s="3"/>
      <c r="N44" s="1"/>
    </row>
    <row r="45" spans="1:14" x14ac:dyDescent="0.25">
      <c r="A45" s="39" t="s">
        <v>92</v>
      </c>
      <c r="B45" s="39"/>
      <c r="C45" s="39"/>
      <c r="D45" s="39"/>
      <c r="N45" s="1"/>
    </row>
    <row r="46" spans="1:14" x14ac:dyDescent="0.25">
      <c r="N46" s="1"/>
    </row>
    <row r="47" spans="1:14" x14ac:dyDescent="0.25">
      <c r="N47" s="1"/>
    </row>
    <row r="48" spans="1:14" x14ac:dyDescent="0.25">
      <c r="N48" s="1"/>
    </row>
    <row r="49" spans="14:14" x14ac:dyDescent="0.25">
      <c r="N49" s="1"/>
    </row>
  </sheetData>
  <mergeCells count="8">
    <mergeCell ref="A43:F43"/>
    <mergeCell ref="A1:F1"/>
    <mergeCell ref="A3:A4"/>
    <mergeCell ref="B3:B4"/>
    <mergeCell ref="C3:C4"/>
    <mergeCell ref="D3:D4"/>
    <mergeCell ref="E3:E4"/>
    <mergeCell ref="F3:F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F4:P17"/>
  <sheetViews>
    <sheetView topLeftCell="B1" workbookViewId="0">
      <selection activeCell="N32" sqref="N32"/>
    </sheetView>
  </sheetViews>
  <sheetFormatPr defaultRowHeight="15" x14ac:dyDescent="0.25"/>
  <cols>
    <col min="1" max="1" width="46.7109375" customWidth="1"/>
    <col min="14" max="14" width="24.5703125" bestFit="1" customWidth="1"/>
    <col min="15" max="15" width="9.28515625" bestFit="1" customWidth="1"/>
    <col min="16" max="16" width="9.5703125" bestFit="1" customWidth="1"/>
  </cols>
  <sheetData>
    <row r="4" spans="14:16" x14ac:dyDescent="0.25">
      <c r="O4" t="s">
        <v>16</v>
      </c>
    </row>
    <row r="5" spans="14:16" x14ac:dyDescent="0.25">
      <c r="N5" t="s">
        <v>3</v>
      </c>
      <c r="O5" s="1" t="e">
        <f>#REF!</f>
        <v>#REF!</v>
      </c>
      <c r="P5" s="6" t="e">
        <f>O5/O$11</f>
        <v>#REF!</v>
      </c>
    </row>
    <row r="6" spans="14:16" x14ac:dyDescent="0.25">
      <c r="N6" t="s">
        <v>98</v>
      </c>
      <c r="O6" s="1" t="e">
        <f>#REF!</f>
        <v>#REF!</v>
      </c>
      <c r="P6" s="6" t="e">
        <f t="shared" ref="P6:P9" si="0">O6/O$11</f>
        <v>#REF!</v>
      </c>
    </row>
    <row r="7" spans="14:16" x14ac:dyDescent="0.25">
      <c r="N7" t="s">
        <v>4</v>
      </c>
      <c r="O7" s="1" t="e">
        <f>#REF!</f>
        <v>#REF!</v>
      </c>
      <c r="P7" s="6" t="e">
        <f t="shared" si="0"/>
        <v>#REF!</v>
      </c>
    </row>
    <row r="8" spans="14:16" x14ac:dyDescent="0.25">
      <c r="N8" t="s">
        <v>94</v>
      </c>
      <c r="O8" s="1" t="e">
        <f>#REF!</f>
        <v>#REF!</v>
      </c>
      <c r="P8" s="6" t="e">
        <f t="shared" si="0"/>
        <v>#REF!</v>
      </c>
    </row>
    <row r="9" spans="14:16" x14ac:dyDescent="0.25">
      <c r="N9" t="s">
        <v>76</v>
      </c>
      <c r="O9" s="1" t="e">
        <f>#REF!-#REF!</f>
        <v>#REF!</v>
      </c>
      <c r="P9" s="6" t="e">
        <f t="shared" si="0"/>
        <v>#REF!</v>
      </c>
    </row>
    <row r="10" spans="14:16" x14ac:dyDescent="0.25">
      <c r="O10" s="1"/>
    </row>
    <row r="11" spans="14:16" x14ac:dyDescent="0.25">
      <c r="N11" t="s">
        <v>6</v>
      </c>
      <c r="O11" s="1" t="e">
        <f>#REF!</f>
        <v>#REF!</v>
      </c>
    </row>
    <row r="14" spans="14:16" x14ac:dyDescent="0.25">
      <c r="O14" s="1"/>
    </row>
    <row r="15" spans="14:16" x14ac:dyDescent="0.25">
      <c r="O15" s="1"/>
    </row>
    <row r="17" spans="6:6" x14ac:dyDescent="0.25">
      <c r="F17" s="3" t="s">
        <v>93</v>
      </c>
    </row>
  </sheetData>
  <pageMargins left="0.7" right="0.7" top="0.75" bottom="0.75" header="0.3" footer="0.3"/>
  <pageSetup paperSize="9" scale="7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H4:O21"/>
  <sheetViews>
    <sheetView topLeftCell="B1" workbookViewId="0">
      <selection activeCell="E36" sqref="E36"/>
    </sheetView>
  </sheetViews>
  <sheetFormatPr defaultRowHeight="15" x14ac:dyDescent="0.25"/>
  <cols>
    <col min="1" max="1" width="46.7109375" customWidth="1"/>
    <col min="13" max="13" width="23.28515625" customWidth="1"/>
  </cols>
  <sheetData>
    <row r="4" spans="13:15" x14ac:dyDescent="0.25">
      <c r="N4" t="s">
        <v>11</v>
      </c>
    </row>
    <row r="5" spans="13:15" x14ac:dyDescent="0.25">
      <c r="M5" t="s">
        <v>3</v>
      </c>
      <c r="N5" s="1" t="e">
        <f>#REF!</f>
        <v>#REF!</v>
      </c>
      <c r="O5" s="6" t="e">
        <f>N5/N$11</f>
        <v>#REF!</v>
      </c>
    </row>
    <row r="6" spans="13:15" x14ac:dyDescent="0.25">
      <c r="M6" t="s">
        <v>98</v>
      </c>
      <c r="N6" s="1" t="e">
        <f>#REF!</f>
        <v>#REF!</v>
      </c>
      <c r="O6" s="6" t="e">
        <f>N6/N$11</f>
        <v>#REF!</v>
      </c>
    </row>
    <row r="7" spans="13:15" x14ac:dyDescent="0.25">
      <c r="M7" t="s">
        <v>4</v>
      </c>
      <c r="N7" s="1" t="e">
        <f>#REF!</f>
        <v>#REF!</v>
      </c>
      <c r="O7" s="6" t="e">
        <f>N7/N$11</f>
        <v>#REF!</v>
      </c>
    </row>
    <row r="8" spans="13:15" x14ac:dyDescent="0.25">
      <c r="M8" t="s">
        <v>94</v>
      </c>
      <c r="N8" s="1" t="e">
        <f>#REF!</f>
        <v>#REF!</v>
      </c>
      <c r="O8" s="6" t="e">
        <f>N8/N$11</f>
        <v>#REF!</v>
      </c>
    </row>
    <row r="9" spans="13:15" x14ac:dyDescent="0.25">
      <c r="M9" t="s">
        <v>76</v>
      </c>
      <c r="N9" s="1" t="e">
        <f>#REF!-#REF!</f>
        <v>#REF!</v>
      </c>
      <c r="O9" s="6" t="e">
        <f>N9/N$11</f>
        <v>#REF!</v>
      </c>
    </row>
    <row r="10" spans="13:15" x14ac:dyDescent="0.25">
      <c r="N10" s="1"/>
    </row>
    <row r="11" spans="13:15" x14ac:dyDescent="0.25">
      <c r="M11" t="s">
        <v>6</v>
      </c>
      <c r="N11" s="1" t="e">
        <f>#REF!</f>
        <v>#REF!</v>
      </c>
    </row>
    <row r="21" spans="8:8" x14ac:dyDescent="0.25">
      <c r="H21" s="3" t="s">
        <v>93</v>
      </c>
    </row>
  </sheetData>
  <pageMargins left="0.7" right="0.7" top="0.75" bottom="0.75" header="0.3" footer="0.3"/>
  <pageSetup paperSize="9" scale="7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L5:N30"/>
  <sheetViews>
    <sheetView workbookViewId="0"/>
  </sheetViews>
  <sheetFormatPr defaultRowHeight="15" x14ac:dyDescent="0.25"/>
  <cols>
    <col min="13" max="13" width="27.28515625" bestFit="1" customWidth="1"/>
  </cols>
  <sheetData>
    <row r="5" spans="12:14" x14ac:dyDescent="0.25">
      <c r="M5" t="s">
        <v>0</v>
      </c>
      <c r="N5" t="s">
        <v>0</v>
      </c>
    </row>
    <row r="6" spans="12:14" x14ac:dyDescent="0.25">
      <c r="M6" t="s">
        <v>0</v>
      </c>
      <c r="N6" t="s">
        <v>2</v>
      </c>
    </row>
    <row r="7" spans="12:14" x14ac:dyDescent="0.25">
      <c r="M7" t="s">
        <v>17</v>
      </c>
      <c r="N7" s="1">
        <v>246250</v>
      </c>
    </row>
    <row r="8" spans="12:14" x14ac:dyDescent="0.25">
      <c r="L8">
        <v>1</v>
      </c>
      <c r="M8" t="s">
        <v>28</v>
      </c>
      <c r="N8" s="1">
        <v>74330</v>
      </c>
    </row>
    <row r="9" spans="12:14" x14ac:dyDescent="0.25">
      <c r="L9">
        <v>2</v>
      </c>
      <c r="M9" t="s">
        <v>38</v>
      </c>
      <c r="N9" s="1">
        <v>62514</v>
      </c>
    </row>
    <row r="10" spans="12:14" x14ac:dyDescent="0.25">
      <c r="L10">
        <v>3</v>
      </c>
      <c r="M10" t="s">
        <v>24</v>
      </c>
      <c r="N10" s="1">
        <v>15591</v>
      </c>
    </row>
    <row r="11" spans="12:14" x14ac:dyDescent="0.25">
      <c r="L11">
        <v>4</v>
      </c>
      <c r="M11" t="s">
        <v>32</v>
      </c>
      <c r="N11" s="1">
        <v>13924</v>
      </c>
    </row>
    <row r="12" spans="12:14" x14ac:dyDescent="0.25">
      <c r="L12">
        <v>5</v>
      </c>
      <c r="M12" t="s">
        <v>27</v>
      </c>
      <c r="N12" s="1">
        <v>10933</v>
      </c>
    </row>
    <row r="13" spans="12:14" x14ac:dyDescent="0.25">
      <c r="L13">
        <v>6</v>
      </c>
      <c r="M13" t="s">
        <v>35</v>
      </c>
      <c r="N13" s="1">
        <v>6395</v>
      </c>
    </row>
    <row r="14" spans="12:14" x14ac:dyDescent="0.25">
      <c r="L14">
        <v>7</v>
      </c>
      <c r="M14" t="s">
        <v>20</v>
      </c>
      <c r="N14" s="1">
        <v>4412</v>
      </c>
    </row>
    <row r="15" spans="12:14" x14ac:dyDescent="0.25">
      <c r="L15">
        <v>8</v>
      </c>
      <c r="M15" t="s">
        <v>26</v>
      </c>
      <c r="N15" s="1">
        <v>4106</v>
      </c>
    </row>
    <row r="16" spans="12:14" x14ac:dyDescent="0.25">
      <c r="L16">
        <v>9</v>
      </c>
      <c r="M16" t="s">
        <v>21</v>
      </c>
      <c r="N16" s="1">
        <v>2803</v>
      </c>
    </row>
    <row r="17" spans="12:14" x14ac:dyDescent="0.25">
      <c r="L17">
        <v>10</v>
      </c>
      <c r="M17" t="s">
        <v>19</v>
      </c>
      <c r="N17" s="1">
        <v>2740</v>
      </c>
    </row>
    <row r="18" spans="12:14" x14ac:dyDescent="0.25">
      <c r="L18">
        <v>11</v>
      </c>
      <c r="M18" t="s">
        <v>39</v>
      </c>
      <c r="N18" s="1">
        <f>N7-SUM(N8:N17)</f>
        <v>48502</v>
      </c>
    </row>
    <row r="20" spans="12:14" x14ac:dyDescent="0.25">
      <c r="M20" t="s">
        <v>30</v>
      </c>
      <c r="N20" s="1">
        <v>2620</v>
      </c>
    </row>
    <row r="21" spans="12:14" x14ac:dyDescent="0.25">
      <c r="M21" t="s">
        <v>22</v>
      </c>
      <c r="N21" s="1">
        <v>2308</v>
      </c>
    </row>
    <row r="22" spans="12:14" x14ac:dyDescent="0.25">
      <c r="M22" t="s">
        <v>29</v>
      </c>
      <c r="N22" s="1">
        <v>2189</v>
      </c>
    </row>
    <row r="23" spans="12:14" x14ac:dyDescent="0.25">
      <c r="M23" t="s">
        <v>25</v>
      </c>
      <c r="N23" s="1">
        <v>1901</v>
      </c>
    </row>
    <row r="24" spans="12:14" x14ac:dyDescent="0.25">
      <c r="M24" t="s">
        <v>23</v>
      </c>
      <c r="N24" s="1">
        <v>1479</v>
      </c>
    </row>
    <row r="25" spans="12:14" x14ac:dyDescent="0.25">
      <c r="M25" t="s">
        <v>18</v>
      </c>
      <c r="N25" s="1">
        <v>1283</v>
      </c>
    </row>
    <row r="26" spans="12:14" x14ac:dyDescent="0.25">
      <c r="M26" t="s">
        <v>36</v>
      </c>
      <c r="N26" s="1">
        <v>766</v>
      </c>
    </row>
    <row r="27" spans="12:14" x14ac:dyDescent="0.25">
      <c r="M27" t="s">
        <v>33</v>
      </c>
      <c r="N27" s="1">
        <v>476</v>
      </c>
    </row>
    <row r="28" spans="12:14" x14ac:dyDescent="0.25">
      <c r="M28" t="s">
        <v>34</v>
      </c>
      <c r="N28" s="1">
        <v>364</v>
      </c>
    </row>
    <row r="29" spans="12:14" x14ac:dyDescent="0.25">
      <c r="M29" t="s">
        <v>31</v>
      </c>
      <c r="N29" s="1">
        <v>206</v>
      </c>
    </row>
    <row r="30" spans="12:14" x14ac:dyDescent="0.25">
      <c r="M30" t="s">
        <v>37</v>
      </c>
      <c r="N30" s="1">
        <v>191</v>
      </c>
    </row>
  </sheetData>
  <sortState ref="M8:N28">
    <sortCondition descending="1" ref="N8:N28"/>
  </sortState>
  <pageMargins left="0.7" right="0.7" top="0.75" bottom="0.75" header="0.3" footer="0.3"/>
  <pageSetup paperSize="9" scale="8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IFATS 2010</vt:lpstr>
      <vt:lpstr>Table 8.1</vt:lpstr>
      <vt:lpstr>P-EEII2017TBL1.5</vt:lpstr>
      <vt:lpstr>TABLE 8.1 FORMATTED old</vt:lpstr>
      <vt:lpstr>Table 8.2</vt:lpstr>
      <vt:lpstr>TABLE 8.2 FORMATTED old</vt:lpstr>
      <vt:lpstr>Figure 8.2 old</vt:lpstr>
      <vt:lpstr>Figure 8.3 old</vt:lpstr>
      <vt:lpstr>Figure 8.5</vt:lpstr>
      <vt:lpstr>Figure 8.6</vt:lpstr>
      <vt:lpstr>Old Figure 8.9</vt:lpstr>
      <vt:lpstr>Old Figure 8.10</vt:lpstr>
      <vt:lpstr>Old Figure 8.11</vt:lpstr>
      <vt:lpstr>Old Figure 8.12</vt:lpstr>
    </vt:vector>
  </TitlesOfParts>
  <Company>CSO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Barra Casey</dc:creator>
  <cp:lastModifiedBy>Donal O'Leary</cp:lastModifiedBy>
  <cp:lastPrinted>2019-10-18T08:01:32Z</cp:lastPrinted>
  <dcterms:created xsi:type="dcterms:W3CDTF">2013-09-20T13:33:30Z</dcterms:created>
  <dcterms:modified xsi:type="dcterms:W3CDTF">2019-11-06T13:59:13Z</dcterms:modified>
</cp:coreProperties>
</file>