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450" windowWidth="28830" windowHeight="5490" firstSheet="1" activeTab="1"/>
  </bookViews>
  <sheets>
    <sheet name="readme" sheetId="25" state="hidden" r:id="rId1"/>
    <sheet name="DATA 2007-2016" sheetId="26" r:id="rId2"/>
    <sheet name="read me" sheetId="27" r:id="rId3"/>
  </sheets>
  <definedNames>
    <definedName name="CountryArray" localSheetId="0">#REF!</definedName>
    <definedName name="CountryCode">readme!$B$2</definedName>
    <definedName name="Domain" localSheetId="0">readme!$B$5</definedName>
    <definedName name="FileType" localSheetId="0">readme!$B$1</definedName>
    <definedName name="OK_to_loadQ" localSheetId="0">readme!$B$3</definedName>
    <definedName name="RefVintage">readme!$B$4</definedName>
  </definedNames>
  <calcPr calcId="145621"/>
</workbook>
</file>

<file path=xl/calcChain.xml><?xml version="1.0" encoding="utf-8"?>
<calcChain xmlns="http://schemas.openxmlformats.org/spreadsheetml/2006/main">
  <c r="L30" i="26" l="1"/>
  <c r="K30" i="26"/>
  <c r="J30" i="26"/>
  <c r="I30" i="26"/>
  <c r="H30" i="26"/>
  <c r="G30" i="26"/>
  <c r="F30" i="26"/>
  <c r="E30" i="26"/>
  <c r="D30" i="26"/>
  <c r="C30" i="26"/>
  <c r="L26" i="26"/>
  <c r="K26" i="26"/>
  <c r="J26" i="26"/>
  <c r="I26" i="26"/>
  <c r="H26" i="26"/>
  <c r="G26" i="26"/>
  <c r="F26" i="26"/>
  <c r="E26" i="26"/>
  <c r="D26" i="26"/>
  <c r="C26" i="26"/>
  <c r="L21" i="26"/>
  <c r="K21" i="26"/>
  <c r="J21" i="26"/>
  <c r="I21" i="26"/>
  <c r="H21" i="26"/>
  <c r="G21" i="26"/>
  <c r="F21" i="26"/>
  <c r="E21" i="26"/>
  <c r="D21" i="26"/>
  <c r="C21" i="26"/>
  <c r="D20" i="26"/>
  <c r="E20" i="26" s="1"/>
  <c r="F20" i="26" s="1"/>
  <c r="G20" i="26" s="1"/>
  <c r="H20" i="26" s="1"/>
  <c r="I20" i="26" s="1"/>
  <c r="J20" i="26" s="1"/>
  <c r="K20" i="26" s="1"/>
  <c r="L20" i="26" s="1"/>
  <c r="L10" i="26"/>
  <c r="K10" i="26"/>
  <c r="J10" i="26"/>
  <c r="I10" i="26"/>
  <c r="H10" i="26"/>
  <c r="G10" i="26"/>
  <c r="F10" i="26"/>
  <c r="E10" i="26"/>
  <c r="D10" i="26"/>
  <c r="C10" i="26"/>
  <c r="L5" i="26"/>
  <c r="L16" i="26" s="1"/>
  <c r="K5" i="26"/>
  <c r="K16" i="26" s="1"/>
  <c r="J5" i="26"/>
  <c r="J16" i="26" s="1"/>
  <c r="I5" i="26"/>
  <c r="I16" i="26" s="1"/>
  <c r="H5" i="26"/>
  <c r="H16" i="26" s="1"/>
  <c r="G5" i="26"/>
  <c r="G16" i="26" s="1"/>
  <c r="F5" i="26"/>
  <c r="F16" i="26" s="1"/>
  <c r="E5" i="26"/>
  <c r="E16" i="26" s="1"/>
  <c r="D5" i="26"/>
  <c r="D16" i="26" s="1"/>
  <c r="C5" i="26"/>
  <c r="C16" i="26" s="1"/>
  <c r="B2" i="25" l="1"/>
</calcChain>
</file>

<file path=xl/comments1.xml><?xml version="1.0" encoding="utf-8"?>
<comments xmlns="http://schemas.openxmlformats.org/spreadsheetml/2006/main">
  <authors>
    <author>VINTERA Martin (ESTAT-EXT)</author>
  </authors>
  <commentList>
    <comment ref="G1" authorId="0">
      <text>
        <r>
          <rPr>
            <b/>
            <sz val="14"/>
            <color indexed="10"/>
            <rFont val="Tahoma"/>
            <family val="2"/>
          </rPr>
          <t>Pls. select from the drop-down list</t>
        </r>
      </text>
    </comment>
  </commentList>
</comments>
</file>

<file path=xl/sharedStrings.xml><?xml version="1.0" encoding="utf-8"?>
<sst xmlns="http://schemas.openxmlformats.org/spreadsheetml/2006/main" count="83" uniqueCount="72">
  <si>
    <t>Millions of national currency</t>
  </si>
  <si>
    <t>Capital injections recorded as deficit-increasing (capital transfer)</t>
  </si>
  <si>
    <t xml:space="preserve">Guarantee fees receivable </t>
  </si>
  <si>
    <t>Calls on guarantees</t>
  </si>
  <si>
    <t>Dividends receivable</t>
  </si>
  <si>
    <t>Interest receivable</t>
  </si>
  <si>
    <t>Other</t>
  </si>
  <si>
    <t>Loans</t>
  </si>
  <si>
    <t>A</t>
  </si>
  <si>
    <t>B</t>
  </si>
  <si>
    <t>C</t>
  </si>
  <si>
    <t>D</t>
  </si>
  <si>
    <t>a)</t>
  </si>
  <si>
    <t>b)</t>
  </si>
  <si>
    <t>c)</t>
  </si>
  <si>
    <t>d)</t>
  </si>
  <si>
    <t>e)</t>
  </si>
  <si>
    <t>f)</t>
  </si>
  <si>
    <t>g)</t>
  </si>
  <si>
    <t>h)</t>
  </si>
  <si>
    <t>REVENUE (a+b+c+d)</t>
  </si>
  <si>
    <t>Net revenue/cost for general government (A-B)</t>
  </si>
  <si>
    <t>Date:</t>
  </si>
  <si>
    <t>Part 1 : Net revenue/cost for general government (impact on government deficit)</t>
  </si>
  <si>
    <t>Equity and investment funds shares/ units</t>
  </si>
  <si>
    <t>F</t>
  </si>
  <si>
    <t>Member State:</t>
  </si>
  <si>
    <r>
      <t xml:space="preserve">Part 2 : Outstanding amount of assets, actual liabilities </t>
    </r>
    <r>
      <rPr>
        <b/>
        <sz val="12"/>
        <rFont val="Arial"/>
        <family val="2"/>
      </rPr>
      <t>and contingent liabilities of general government</t>
    </r>
  </si>
  <si>
    <t>E</t>
  </si>
  <si>
    <t>Debt securities</t>
  </si>
  <si>
    <t xml:space="preserve">Closing balance sheet </t>
  </si>
  <si>
    <r>
      <rPr>
        <b/>
        <sz val="10"/>
        <color rgb="FFFF0000"/>
        <rFont val="Arial"/>
        <family val="2"/>
      </rPr>
      <t>Assets</t>
    </r>
    <r>
      <rPr>
        <sz val="10"/>
        <rFont val="Arial"/>
        <family val="2"/>
      </rPr>
      <t xml:space="preserve"> </t>
    </r>
    <r>
      <rPr>
        <b/>
        <sz val="10"/>
        <color rgb="FFFF0000"/>
        <rFont val="Arial"/>
        <family val="2"/>
      </rPr>
      <t>(D=a+b+c+d)</t>
    </r>
  </si>
  <si>
    <t>i)</t>
  </si>
  <si>
    <t>j)</t>
  </si>
  <si>
    <t>f2)</t>
  </si>
  <si>
    <t>Other capital transfer (e.g. asset purchase)</t>
  </si>
  <si>
    <t>k)</t>
  </si>
  <si>
    <t>Other contingent liabilities</t>
  </si>
  <si>
    <t>EXPENDITURE (e+f+f2+g+h)</t>
  </si>
  <si>
    <t>Contingent liabilities   (F=h+i+j+k)</t>
  </si>
  <si>
    <t>Ireland</t>
  </si>
  <si>
    <t>Liabilities (4)      (E=e+f+g)</t>
  </si>
  <si>
    <t xml:space="preserve">Other liabilities of general government entities </t>
  </si>
  <si>
    <t>Type</t>
  </si>
  <si>
    <t>&lt;&lt; e.g. Histo, quest, notif (only used in the output csv filename)</t>
  </si>
  <si>
    <t>Country code</t>
  </si>
  <si>
    <t>&lt;&lt; this must correspond to the country code in the filename! If ok, it is used for Fame codes. If not, loading does not proceed</t>
  </si>
  <si>
    <t>OK to load?</t>
  </si>
  <si>
    <t>yes</t>
  </si>
  <si>
    <t>&lt;&lt; this can be any kind of check, if "yes", loading will proceed</t>
  </si>
  <si>
    <t>Vintage</t>
  </si>
  <si>
    <t>&lt;&lt; Named "RefVintage", these are used for Fame codes to be loaded, enough to change before each notification</t>
  </si>
  <si>
    <t>Domain</t>
  </si>
  <si>
    <t>EDP</t>
  </si>
  <si>
    <t>&lt;&lt; domain name</t>
  </si>
  <si>
    <t>Note:</t>
  </si>
  <si>
    <t>"Vintage" and "CountryCode" are used internally in this workbook (for creating the formulas), the remaining parameters are used by the macro "FameLoader"</t>
  </si>
  <si>
    <t>fincr</t>
  </si>
  <si>
    <t>W.2017</t>
  </si>
  <si>
    <t>April 2017</t>
  </si>
  <si>
    <t xml:space="preserve">Interest payable </t>
  </si>
  <si>
    <t xml:space="preserve">Millions of national currency </t>
  </si>
  <si>
    <t xml:space="preserve">Other assets of general government entities </t>
  </si>
  <si>
    <t xml:space="preserve">Liabilities and assets outside general government under guarantee </t>
  </si>
  <si>
    <t xml:space="preserve">Securities issued under liquidity schemes </t>
  </si>
  <si>
    <t xml:space="preserve">Special purpose entities </t>
  </si>
  <si>
    <t>Tables for other Member States can be found at</t>
  </si>
  <si>
    <t>http://ec.europa.eu/eurostat/web/government-finance-statistics/excessive-deficit/supplemtary-tables-financial-crisis</t>
  </si>
  <si>
    <t xml:space="preserve">Supplementary table for reporting government interventions to support financial institutions                                                                                 </t>
  </si>
  <si>
    <t>Revisions since September 2016</t>
  </si>
  <si>
    <r>
      <rPr>
        <b/>
        <sz val="11"/>
        <rFont val="Arial"/>
        <family val="2"/>
      </rPr>
      <t>Notes on supplementary table for reporting government interventions to support financial institutions</t>
    </r>
    <r>
      <rPr>
        <sz val="10"/>
        <rFont val="Arial"/>
        <family val="2"/>
      </rPr>
      <t xml:space="preserve">
Since 2009 Eurostat has collected and published data on government interventions during the financial crisis as part of the biennial EDP notification. CSO have published these tables nationally along with the Government Finance Statistics Annual Release since its first publication in April 2013.  
From 2016 the basis on which these tables have been prepared has been changed for all years from previously published versions.
Firstly Eurostat have broadened the scope of these tables to include not only government interventions as a result of the financial crisis, but any government support for financial institutions. Consequently the tables for Ireland now include the revenue and expenditure impact of the Risk Equalisation Fund and the Credit Institutions Resolution Fund.
Secondly, the approach taken to the compilation of the balance sheet component of these tables for Ireland has been revised, again due to updated guidance from Eurostat.  Prior to 2016 the approach taken in Ireland had been to present this balance sheet information as the difference between the actual position and what would have notionally been the case if the relevant government interventions had not taken place.  This gave rise to negative stock positions being recorded.  In line with the updated instructions for these tables the calculation of the balance sheet element has now been revised so as to report only positive (or zero) stock positions.  
In summary the approach to compiling Part 2 of the table is as follows:
- The non-financial balance from Part 1 is assumed to either increase debt security liabilities (deficit) or to decrease them (surplus).
- Equity injections, acquisition of contingent capital etc. by the Exchequer and NPRF/ISIF are reflected in the balance sheet position under the relevant instrument.
- Promissory notes are recorded as loan liabilities
- Acquisitions/disposals of financial assets are balanced by increases/decreases in debt security liabilities.
These tables contain first estimates for 2016.  There have been some revisions to Part 2 of the tables from the version published in October 2016 for earlier years - details are shown below.
</t>
    </r>
  </si>
  <si>
    <r>
      <t xml:space="preserve">
</t>
    </r>
    <r>
      <rPr>
        <b/>
        <sz val="10"/>
        <rFont val="Arial"/>
        <family val="2"/>
      </rPr>
      <t>Part 2 – Balance Sheet:</t>
    </r>
    <r>
      <rPr>
        <sz val="10"/>
        <rFont val="Arial"/>
        <family val="2"/>
      </rPr>
      <t xml:space="preserve">
</t>
    </r>
    <r>
      <rPr>
        <i/>
        <sz val="10"/>
        <rFont val="Arial"/>
        <family val="2"/>
      </rPr>
      <t>Debt securities assets:
(1)</t>
    </r>
    <r>
      <rPr>
        <sz val="10"/>
        <rFont val="Arial"/>
        <family val="2"/>
      </rPr>
      <t xml:space="preserve">  The purchase by the State of Irish Life in 2010 has been reclassified as acquisition of equity - previously shown as an asset under Debt Securities 
(2) The repurchasing in 2010 by Bank of Ireland and AIB of warrants held by the State over ordinary shares was previously, incorrectly, shown as depleting these assets - this has now been corrected.
</t>
    </r>
    <r>
      <rPr>
        <i/>
        <sz val="10"/>
        <rFont val="Arial"/>
        <family val="2"/>
      </rPr>
      <t>Debt security liabilities</t>
    </r>
    <r>
      <rPr>
        <sz val="10"/>
        <rFont val="Arial"/>
        <family val="2"/>
      </rPr>
      <t xml:space="preserve">: 
(1) the financing of the re-injection of AIB dividends on preference shares paid in ordinary shares and the financing of the acquisition of contingent capital in Irish Life and Permanent and Bank of Ireland had not been correctly included in these data previously 
(2) the impact of interest payable on the promissory notes had been overstated in these liabilities previously.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</si>
</sst>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25"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i/>
      <sz val="10"/>
      <name val="Arial"/>
      <family val="2"/>
    </font>
    <font>
      <sz val="10"/>
      <name val="Arial"/>
      <family val="2"/>
    </font>
    <font>
      <b/>
      <sz val="12"/>
      <name val="Arial"/>
      <family val="2"/>
    </font>
    <font>
      <u/>
      <sz val="16"/>
      <name val="Arial"/>
      <family val="2"/>
    </font>
    <font>
      <b/>
      <u/>
      <sz val="16"/>
      <color indexed="10"/>
      <name val="Arial"/>
      <family val="2"/>
    </font>
    <font>
      <b/>
      <sz val="16"/>
      <name val="Arial"/>
      <family val="2"/>
    </font>
    <font>
      <sz val="16"/>
      <name val="Arial"/>
      <family val="2"/>
    </font>
    <font>
      <sz val="10"/>
      <color rgb="FFFF0000"/>
      <name val="Arial"/>
      <family val="2"/>
    </font>
    <font>
      <sz val="10"/>
      <name val="Times New Roman"/>
      <family val="1"/>
    </font>
    <font>
      <sz val="12"/>
      <name val="Arial"/>
      <family val="2"/>
    </font>
    <font>
      <u/>
      <sz val="10"/>
      <color theme="10"/>
      <name val="Arial"/>
      <family val="2"/>
    </font>
    <font>
      <u/>
      <sz val="10"/>
      <name val="Arial"/>
      <family val="2"/>
    </font>
    <font>
      <b/>
      <sz val="10"/>
      <color rgb="FFFF0000"/>
      <name val="Arial"/>
      <family val="2"/>
    </font>
    <font>
      <sz val="10"/>
      <color rgb="FF00B050"/>
      <name val="Arial"/>
      <family val="2"/>
    </font>
    <font>
      <sz val="10"/>
      <name val="Times New Roman"/>
      <family val="1"/>
      <charset val="238"/>
    </font>
    <font>
      <b/>
      <sz val="14"/>
      <color indexed="10"/>
      <name val="Tahoma"/>
      <family val="2"/>
    </font>
    <font>
      <sz val="13"/>
      <name val="Times New Roman"/>
      <family val="1"/>
    </font>
    <font>
      <b/>
      <sz val="18"/>
      <name val="Times New Roman"/>
      <family val="1"/>
      <charset val="238"/>
    </font>
    <font>
      <b/>
      <sz val="11"/>
      <name val="Arial"/>
      <family val="2"/>
    </font>
    <font>
      <sz val="11"/>
      <color rgb="FF000000"/>
      <name val="Calibri"/>
      <family val="2"/>
    </font>
  </fonts>
  <fills count="6">
    <fill>
      <patternFill patternType="none"/>
    </fill>
    <fill>
      <patternFill patternType="gray125"/>
    </fill>
    <fill>
      <patternFill patternType="solid">
        <fgColor indexed="43"/>
        <bgColor indexed="64"/>
      </patternFill>
    </fill>
    <fill>
      <patternFill patternType="solid">
        <fgColor rgb="FF99FF66"/>
        <bgColor indexed="64"/>
      </patternFill>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s>
  <cellStyleXfs count="10">
    <xf numFmtId="0" fontId="0" fillId="0" borderId="0"/>
    <xf numFmtId="0" fontId="2" fillId="0" borderId="0"/>
    <xf numFmtId="0" fontId="2" fillId="0" borderId="0"/>
    <xf numFmtId="0" fontId="13" fillId="0" borderId="0"/>
    <xf numFmtId="0" fontId="1" fillId="0" borderId="0"/>
    <xf numFmtId="0" fontId="14" fillId="0" borderId="0"/>
    <xf numFmtId="43" fontId="2" fillId="0" borderId="0" applyFont="0" applyFill="0" applyBorder="0" applyAlignment="0" applyProtection="0"/>
    <xf numFmtId="0" fontId="15" fillId="0" borderId="0" applyNumberFormat="0" applyFill="0" applyBorder="0" applyAlignment="0" applyProtection="0"/>
    <xf numFmtId="0" fontId="14" fillId="0" borderId="0"/>
    <xf numFmtId="0" fontId="2" fillId="0" borderId="0"/>
  </cellStyleXfs>
  <cellXfs count="103">
    <xf numFmtId="0" fontId="0" fillId="0" borderId="0" xfId="0"/>
    <xf numFmtId="0" fontId="0" fillId="0" borderId="0" xfId="0" applyProtection="1">
      <protection locked="0"/>
    </xf>
    <xf numFmtId="0" fontId="8" fillId="0" borderId="0" xfId="0" quotePrefix="1" applyFont="1" applyAlignment="1" applyProtection="1">
      <alignment horizontal="left"/>
      <protection locked="0"/>
    </xf>
    <xf numFmtId="0" fontId="11" fillId="0" borderId="0" xfId="0" applyFont="1" applyProtection="1">
      <protection locked="0"/>
    </xf>
    <xf numFmtId="0" fontId="9" fillId="0" borderId="0" xfId="0" applyFont="1" applyFill="1" applyProtection="1">
      <protection locked="0"/>
    </xf>
    <xf numFmtId="0" fontId="2" fillId="0" borderId="0" xfId="0" applyFont="1" applyProtection="1">
      <protection locked="0"/>
    </xf>
    <xf numFmtId="0" fontId="0" fillId="0" borderId="0" xfId="0" applyBorder="1" applyAlignment="1" applyProtection="1">
      <alignment horizontal="right"/>
      <protection locked="0"/>
    </xf>
    <xf numFmtId="0" fontId="0" fillId="0" borderId="0" xfId="0" applyBorder="1" applyAlignment="1" applyProtection="1">
      <alignment horizontal="center"/>
      <protection locked="0"/>
    </xf>
    <xf numFmtId="0" fontId="6" fillId="0" borderId="0" xfId="0" applyFont="1" applyFill="1" applyAlignment="1" applyProtection="1">
      <alignment horizontal="left"/>
      <protection locked="0"/>
    </xf>
    <xf numFmtId="0" fontId="0" fillId="0" borderId="0" xfId="0" applyProtection="1"/>
    <xf numFmtId="0" fontId="7" fillId="0" borderId="0" xfId="0" quotePrefix="1" applyFont="1" applyBorder="1" applyAlignment="1" applyProtection="1">
      <alignment horizontal="left"/>
    </xf>
    <xf numFmtId="0" fontId="2" fillId="0" borderId="0" xfId="0" applyFont="1" applyProtection="1"/>
    <xf numFmtId="0" fontId="4" fillId="0" borderId="1" xfId="0" applyFont="1" applyBorder="1" applyAlignment="1" applyProtection="1">
      <alignment horizontal="center"/>
    </xf>
    <xf numFmtId="0" fontId="6" fillId="0" borderId="4"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6" fillId="0" borderId="4" xfId="0" applyFont="1" applyFill="1" applyBorder="1" applyAlignment="1" applyProtection="1">
      <alignment horizontal="center"/>
    </xf>
    <xf numFmtId="0" fontId="2" fillId="0" borderId="4" xfId="0" applyFont="1" applyFill="1" applyBorder="1" applyAlignment="1" applyProtection="1">
      <alignment horizontal="center"/>
    </xf>
    <xf numFmtId="0" fontId="2" fillId="0" borderId="4" xfId="0" applyFont="1" applyBorder="1" applyAlignment="1" applyProtection="1">
      <alignment horizontal="center"/>
    </xf>
    <xf numFmtId="0" fontId="2" fillId="0" borderId="5" xfId="0" applyFont="1" applyFill="1" applyBorder="1" applyAlignment="1" applyProtection="1">
      <alignment horizontal="center"/>
    </xf>
    <xf numFmtId="0" fontId="0" fillId="0" borderId="5" xfId="0" applyBorder="1" applyAlignment="1" applyProtection="1">
      <alignment vertical="center"/>
    </xf>
    <xf numFmtId="0" fontId="17" fillId="0" borderId="6" xfId="0" quotePrefix="1" applyFont="1" applyBorder="1" applyAlignment="1" applyProtection="1">
      <alignment vertical="center"/>
    </xf>
    <xf numFmtId="0" fontId="5" fillId="0" borderId="7" xfId="0" applyFont="1" applyBorder="1" applyAlignment="1" applyProtection="1">
      <alignment vertical="center"/>
    </xf>
    <xf numFmtId="0" fontId="0" fillId="0" borderId="12" xfId="0" applyBorder="1" applyAlignment="1" applyProtection="1">
      <alignment vertical="center"/>
    </xf>
    <xf numFmtId="0" fontId="18" fillId="0" borderId="0" xfId="0" applyFont="1" applyProtection="1">
      <protection locked="0"/>
    </xf>
    <xf numFmtId="3" fontId="2" fillId="2" borderId="9" xfId="6" applyNumberFormat="1" applyFont="1" applyFill="1" applyBorder="1" applyAlignment="1" applyProtection="1">
      <alignment horizontal="right"/>
      <protection locked="0"/>
    </xf>
    <xf numFmtId="3" fontId="2" fillId="2" borderId="10" xfId="6" applyNumberFormat="1" applyFont="1" applyFill="1" applyBorder="1" applyAlignment="1" applyProtection="1">
      <alignment horizontal="right"/>
      <protection locked="0"/>
    </xf>
    <xf numFmtId="3" fontId="2" fillId="2" borderId="3" xfId="6" applyNumberFormat="1" applyFont="1" applyFill="1" applyBorder="1" applyAlignment="1" applyProtection="1">
      <alignment horizontal="right"/>
      <protection locked="0"/>
    </xf>
    <xf numFmtId="0" fontId="2" fillId="0" borderId="6" xfId="0" applyFont="1" applyBorder="1" applyProtection="1"/>
    <xf numFmtId="0" fontId="17" fillId="0" borderId="2" xfId="0" applyFont="1" applyBorder="1" applyAlignment="1" applyProtection="1"/>
    <xf numFmtId="0" fontId="2" fillId="0" borderId="5" xfId="0" applyFont="1" applyBorder="1" applyAlignment="1" applyProtection="1">
      <alignment horizontal="center"/>
    </xf>
    <xf numFmtId="3" fontId="17" fillId="3" borderId="1" xfId="0" applyNumberFormat="1" applyFont="1" applyFill="1" applyBorder="1" applyAlignment="1" applyProtection="1">
      <alignment horizontal="right"/>
    </xf>
    <xf numFmtId="0" fontId="17" fillId="0" borderId="2" xfId="7" applyFont="1" applyBorder="1" applyAlignment="1" applyProtection="1">
      <alignment vertical="center" wrapText="1"/>
    </xf>
    <xf numFmtId="3" fontId="17" fillId="3" borderId="8" xfId="0" applyNumberFormat="1" applyFont="1" applyFill="1" applyBorder="1" applyAlignment="1" applyProtection="1">
      <alignment horizontal="right"/>
    </xf>
    <xf numFmtId="3" fontId="17" fillId="3" borderId="7" xfId="0" applyNumberFormat="1" applyFont="1" applyFill="1" applyBorder="1" applyAlignment="1" applyProtection="1">
      <alignment horizontal="right"/>
    </xf>
    <xf numFmtId="3" fontId="17" fillId="3" borderId="11" xfId="0" applyNumberFormat="1" applyFont="1" applyFill="1" applyBorder="1" applyAlignment="1" applyProtection="1">
      <alignment horizontal="right"/>
    </xf>
    <xf numFmtId="0" fontId="2" fillId="0" borderId="0" xfId="0" applyFont="1" applyFill="1" applyBorder="1" applyAlignment="1" applyProtection="1">
      <alignment horizontal="center"/>
      <protection locked="0"/>
    </xf>
    <xf numFmtId="0" fontId="16" fillId="0" borderId="0" xfId="7" applyFont="1" applyFill="1" applyBorder="1" applyProtection="1">
      <protection locked="0"/>
    </xf>
    <xf numFmtId="0" fontId="0" fillId="0" borderId="0" xfId="0" applyBorder="1" applyAlignment="1" applyProtection="1">
      <alignment horizontal="center"/>
    </xf>
    <xf numFmtId="0" fontId="17" fillId="0" borderId="1" xfId="0" applyFont="1" applyBorder="1" applyAlignment="1" applyProtection="1">
      <alignment horizontal="center"/>
    </xf>
    <xf numFmtId="0" fontId="19" fillId="0" borderId="0" xfId="0" applyFont="1" applyFill="1" applyProtection="1"/>
    <xf numFmtId="0" fontId="3" fillId="0" borderId="11" xfId="0" applyFont="1" applyFill="1" applyBorder="1" applyAlignment="1" applyProtection="1">
      <alignment horizontal="center" vertical="center"/>
    </xf>
    <xf numFmtId="0" fontId="0" fillId="0" borderId="2" xfId="0" quotePrefix="1" applyBorder="1" applyProtection="1"/>
    <xf numFmtId="0" fontId="2" fillId="0" borderId="3" xfId="0" applyFont="1" applyBorder="1" applyProtection="1"/>
    <xf numFmtId="0" fontId="4" fillId="0" borderId="2" xfId="0" quotePrefix="1" applyFont="1" applyBorder="1" applyAlignment="1" applyProtection="1">
      <alignment horizontal="left"/>
    </xf>
    <xf numFmtId="0" fontId="4" fillId="0" borderId="3" xfId="0" quotePrefix="1" applyFont="1" applyBorder="1" applyAlignment="1" applyProtection="1">
      <alignment horizontal="left"/>
    </xf>
    <xf numFmtId="0" fontId="4" fillId="0" borderId="6" xfId="0" quotePrefix="1" applyFont="1" applyBorder="1" applyAlignment="1" applyProtection="1">
      <alignment horizontal="left"/>
    </xf>
    <xf numFmtId="0" fontId="6" fillId="0" borderId="5" xfId="0" applyFont="1" applyBorder="1" applyAlignment="1" applyProtection="1">
      <alignment horizontal="center"/>
    </xf>
    <xf numFmtId="0" fontId="3" fillId="0" borderId="8" xfId="0" applyFont="1" applyBorder="1" applyAlignment="1" applyProtection="1">
      <alignment vertical="center" wrapText="1"/>
    </xf>
    <xf numFmtId="0" fontId="0" fillId="0" borderId="0" xfId="0" applyAlignment="1" applyProtection="1">
      <alignment horizontal="left"/>
      <protection locked="0"/>
    </xf>
    <xf numFmtId="0" fontId="18" fillId="0" borderId="0" xfId="0" applyFont="1" applyBorder="1" applyAlignment="1" applyProtection="1">
      <alignment horizontal="right"/>
      <protection locked="0"/>
    </xf>
    <xf numFmtId="0" fontId="3" fillId="0" borderId="10" xfId="0" applyFont="1" applyFill="1" applyBorder="1" applyAlignment="1" applyProtection="1">
      <alignment horizontal="center" vertical="center"/>
    </xf>
    <xf numFmtId="0" fontId="3" fillId="0" borderId="1" xfId="0" applyFont="1" applyBorder="1" applyAlignment="1" applyProtection="1">
      <alignment vertical="center" wrapText="1"/>
    </xf>
    <xf numFmtId="0" fontId="3" fillId="0" borderId="5" xfId="0" applyFont="1" applyFill="1" applyBorder="1" applyAlignment="1" applyProtection="1">
      <alignment horizontal="center" vertical="center"/>
    </xf>
    <xf numFmtId="0" fontId="14" fillId="0" borderId="0" xfId="8"/>
    <xf numFmtId="0" fontId="14" fillId="5" borderId="11" xfId="8" applyFill="1" applyBorder="1" applyAlignment="1">
      <alignment horizontal="center"/>
    </xf>
    <xf numFmtId="0" fontId="5" fillId="0" borderId="0" xfId="0" applyFont="1" applyFill="1" applyAlignment="1" applyProtection="1">
      <alignment horizontal="left" vertical="center" wrapText="1"/>
    </xf>
    <xf numFmtId="49" fontId="21" fillId="4" borderId="11" xfId="0" applyNumberFormat="1" applyFont="1" applyFill="1" applyBorder="1" applyAlignment="1" applyProtection="1">
      <alignment horizontal="left"/>
      <protection locked="0"/>
    </xf>
    <xf numFmtId="0" fontId="2" fillId="0" borderId="3" xfId="7" applyFont="1" applyBorder="1" applyProtection="1"/>
    <xf numFmtId="0" fontId="4" fillId="0" borderId="0" xfId="0" applyFont="1" applyBorder="1" applyAlignment="1" applyProtection="1">
      <alignment horizontal="center"/>
    </xf>
    <xf numFmtId="0" fontId="4" fillId="0" borderId="0" xfId="0" quotePrefix="1" applyFont="1" applyBorder="1" applyAlignment="1" applyProtection="1">
      <alignment horizontal="left"/>
    </xf>
    <xf numFmtId="3" fontId="17" fillId="0" borderId="0" xfId="0" applyNumberFormat="1" applyFont="1" applyFill="1" applyBorder="1" applyAlignment="1" applyProtection="1">
      <alignment horizontal="right"/>
    </xf>
    <xf numFmtId="0" fontId="7" fillId="0" borderId="0" xfId="0" quotePrefix="1" applyFont="1" applyFill="1" applyBorder="1" applyAlignment="1" applyProtection="1">
      <alignment horizontal="left"/>
    </xf>
    <xf numFmtId="0" fontId="2" fillId="0" borderId="0" xfId="0" applyFont="1" applyFill="1" applyBorder="1"/>
    <xf numFmtId="0" fontId="0" fillId="0" borderId="0" xfId="0" applyFill="1" applyBorder="1" applyAlignment="1" applyProtection="1">
      <alignment horizontal="center"/>
      <protection locked="0"/>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protection locked="0"/>
    </xf>
    <xf numFmtId="0" fontId="0" fillId="0" borderId="0" xfId="0" applyFill="1" applyBorder="1" applyProtection="1">
      <protection locked="0"/>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vertical="center"/>
    </xf>
    <xf numFmtId="0" fontId="17" fillId="0" borderId="0" xfId="0" quotePrefix="1" applyFont="1" applyFill="1" applyBorder="1" applyAlignment="1" applyProtection="1">
      <alignment vertical="center"/>
    </xf>
    <xf numFmtId="0" fontId="17" fillId="0" borderId="0" xfId="0" quotePrefix="1" applyFont="1" applyFill="1" applyBorder="1" applyAlignment="1" applyProtection="1">
      <alignment horizontal="center"/>
    </xf>
    <xf numFmtId="0" fontId="12" fillId="0" borderId="0" xfId="0" quotePrefix="1" applyFont="1" applyFill="1" applyBorder="1"/>
    <xf numFmtId="3" fontId="13" fillId="0" borderId="0" xfId="6" applyNumberFormat="1" applyFont="1" applyFill="1" applyBorder="1" applyAlignment="1" applyProtection="1">
      <alignment horizontal="right"/>
      <protection locked="0"/>
    </xf>
    <xf numFmtId="0" fontId="2" fillId="0" borderId="0" xfId="0" applyFont="1" applyFill="1" applyBorder="1" applyAlignment="1" applyProtection="1">
      <alignment horizontal="center"/>
    </xf>
    <xf numFmtId="0" fontId="2" fillId="0" borderId="0" xfId="0" applyFont="1" applyFill="1" applyBorder="1" applyProtection="1"/>
    <xf numFmtId="0" fontId="17" fillId="0" borderId="0" xfId="0" applyFont="1" applyFill="1" applyBorder="1" applyAlignment="1" applyProtection="1">
      <alignment horizontal="center"/>
      <protection locked="0"/>
    </xf>
    <xf numFmtId="0" fontId="12" fillId="0" borderId="0" xfId="0" applyFont="1" applyFill="1" applyBorder="1"/>
    <xf numFmtId="0" fontId="16" fillId="0" borderId="0" xfId="7" applyFont="1" applyFill="1" applyBorder="1" applyAlignment="1" applyProtection="1">
      <alignment vertical="center" wrapText="1"/>
    </xf>
    <xf numFmtId="0" fontId="17" fillId="0" borderId="0" xfId="0" applyFont="1" applyFill="1" applyBorder="1" applyAlignment="1" applyProtection="1"/>
    <xf numFmtId="0" fontId="0" fillId="0" borderId="0" xfId="0" applyFill="1" applyBorder="1" applyProtection="1"/>
    <xf numFmtId="3" fontId="13" fillId="0" borderId="0" xfId="6" applyNumberFormat="1" applyFont="1" applyFill="1" applyBorder="1" applyAlignment="1" applyProtection="1">
      <alignment horizontal="center" wrapText="1"/>
    </xf>
    <xf numFmtId="164" fontId="13" fillId="0" borderId="0" xfId="6" applyNumberFormat="1" applyFont="1" applyFill="1" applyBorder="1" applyAlignment="1" applyProtection="1">
      <alignment horizontal="center" wrapText="1"/>
    </xf>
    <xf numFmtId="3" fontId="13" fillId="0" borderId="0" xfId="0" applyNumberFormat="1" applyFont="1" applyFill="1" applyBorder="1" applyAlignment="1" applyProtection="1">
      <alignment horizontal="center" wrapText="1"/>
    </xf>
    <xf numFmtId="0" fontId="3" fillId="0" borderId="0" xfId="0" applyFont="1" applyFill="1" applyBorder="1" applyProtection="1"/>
    <xf numFmtId="0" fontId="5" fillId="0" borderId="0" xfId="0" applyFont="1" applyFill="1" applyBorder="1" applyAlignment="1" applyProtection="1">
      <alignment horizontal="left" vertical="center" wrapText="1"/>
    </xf>
    <xf numFmtId="0" fontId="2" fillId="0" borderId="0" xfId="0" applyFont="1" applyAlignment="1">
      <alignment wrapText="1"/>
    </xf>
    <xf numFmtId="0" fontId="24" fillId="0" borderId="0" xfId="0" applyFont="1"/>
    <xf numFmtId="0" fontId="15" fillId="0" borderId="0" xfId="7"/>
    <xf numFmtId="0" fontId="3" fillId="0" borderId="0" xfId="0" applyFont="1"/>
    <xf numFmtId="0" fontId="2" fillId="0" borderId="0" xfId="0" applyFont="1" applyAlignment="1">
      <alignment wrapText="1"/>
    </xf>
    <xf numFmtId="0" fontId="2" fillId="0" borderId="1" xfId="7" applyFont="1" applyBorder="1" applyAlignment="1" applyProtection="1">
      <alignment horizontal="left"/>
    </xf>
    <xf numFmtId="0" fontId="15" fillId="0" borderId="2" xfId="7" applyBorder="1" applyAlignment="1" applyProtection="1">
      <alignment horizontal="left"/>
    </xf>
    <xf numFmtId="0" fontId="16" fillId="0" borderId="0" xfId="7" applyFont="1" applyFill="1" applyBorder="1" applyAlignment="1" applyProtection="1">
      <alignment horizontal="left"/>
    </xf>
    <xf numFmtId="0" fontId="7" fillId="0" borderId="0" xfId="0" applyFont="1"/>
    <xf numFmtId="0" fontId="10" fillId="0" borderId="0" xfId="0" applyFont="1" applyAlignment="1" applyProtection="1">
      <alignment horizontal="right" vertical="center"/>
    </xf>
    <xf numFmtId="0" fontId="22" fillId="4" borderId="7" xfId="0" applyFont="1" applyFill="1" applyBorder="1" applyAlignment="1" applyProtection="1">
      <alignment horizontal="left" wrapText="1"/>
      <protection locked="0"/>
    </xf>
    <xf numFmtId="0" fontId="22" fillId="4" borderId="13" xfId="0" applyFont="1" applyFill="1" applyBorder="1" applyAlignment="1" applyProtection="1">
      <alignment horizontal="left" wrapText="1"/>
      <protection locked="0"/>
    </xf>
    <xf numFmtId="0" fontId="22" fillId="4" borderId="12" xfId="0" applyFont="1" applyFill="1" applyBorder="1" applyAlignment="1" applyProtection="1">
      <alignment horizontal="left" wrapText="1"/>
      <protection locked="0"/>
    </xf>
    <xf numFmtId="0" fontId="2" fillId="0" borderId="0" xfId="0" applyFont="1" applyAlignment="1">
      <alignment wrapText="1"/>
    </xf>
    <xf numFmtId="0" fontId="2" fillId="0" borderId="14" xfId="9" applyFont="1" applyBorder="1" applyAlignment="1" applyProtection="1">
      <alignment wrapText="1"/>
      <protection locked="0"/>
    </xf>
    <xf numFmtId="0" fontId="2" fillId="0" borderId="0" xfId="9" applyFont="1" applyFill="1" applyBorder="1" applyAlignment="1" applyProtection="1">
      <alignment wrapText="1"/>
      <protection locked="0"/>
    </xf>
  </cellXfs>
  <cellStyles count="10">
    <cellStyle name="Comma 2" xfId="6"/>
    <cellStyle name="Hyperlink" xfId="7" builtinId="8"/>
    <cellStyle name="Normal" xfId="0" builtinId="0"/>
    <cellStyle name="Normal 10" xfId="4"/>
    <cellStyle name="Normal 17" xfId="2"/>
    <cellStyle name="Normal 2" xfId="1"/>
    <cellStyle name="Normal 2 2" xfId="3"/>
    <cellStyle name="Normal 2 3" xfId="5"/>
    <cellStyle name="Normal 3" xfId="9"/>
    <cellStyle name="Normal 4" xfId="8"/>
  </cellStyles>
  <dxfs count="1">
    <dxf>
      <fill>
        <patternFill>
          <bgColor rgb="FFFF0000"/>
        </patternFill>
      </fill>
    </dxf>
  </dxfs>
  <tableStyles count="0" defaultTableStyle="TableStyleMedium2" defaultPivotStyle="PivotStyleLight16"/>
  <colors>
    <mruColors>
      <color rgb="FF99FF66"/>
      <color rgb="FF00FF00"/>
      <color rgb="FF0000FF"/>
      <color rgb="FF1B10B0"/>
      <color rgb="FF99FF99"/>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ec.europa.eu/eurostat/web/government-finance-statistics/excessive-deficit/supplemtary-tables-financial-crisi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FF00"/>
  </sheetPr>
  <dimension ref="A1:C8"/>
  <sheetViews>
    <sheetView workbookViewId="0">
      <selection activeCell="B5" sqref="B5"/>
    </sheetView>
  </sheetViews>
  <sheetFormatPr defaultRowHeight="15" x14ac:dyDescent="0.2"/>
  <cols>
    <col min="1" max="1" width="14.85546875" style="54" customWidth="1"/>
    <col min="2" max="16384" width="9.140625" style="54"/>
  </cols>
  <sheetData>
    <row r="1" spans="1:3" x14ac:dyDescent="0.2">
      <c r="A1" s="54" t="s">
        <v>43</v>
      </c>
      <c r="B1" s="55" t="s">
        <v>57</v>
      </c>
      <c r="C1" s="54" t="s">
        <v>44</v>
      </c>
    </row>
    <row r="2" spans="1:3" x14ac:dyDescent="0.2">
      <c r="A2" s="54" t="s">
        <v>45</v>
      </c>
      <c r="B2" s="55" t="e">
        <f>VLOOKUP(#REF!,CountryArray,2,FALSE)</f>
        <v>#REF!</v>
      </c>
      <c r="C2" s="54" t="s">
        <v>46</v>
      </c>
    </row>
    <row r="3" spans="1:3" x14ac:dyDescent="0.2">
      <c r="A3" s="54" t="s">
        <v>47</v>
      </c>
      <c r="B3" s="55" t="s">
        <v>48</v>
      </c>
      <c r="C3" s="54" t="s">
        <v>49</v>
      </c>
    </row>
    <row r="4" spans="1:3" x14ac:dyDescent="0.2">
      <c r="A4" s="54" t="s">
        <v>50</v>
      </c>
      <c r="B4" s="55" t="s">
        <v>58</v>
      </c>
      <c r="C4" s="54" t="s">
        <v>51</v>
      </c>
    </row>
    <row r="5" spans="1:3" x14ac:dyDescent="0.2">
      <c r="A5" s="54" t="s">
        <v>52</v>
      </c>
      <c r="B5" s="55" t="s">
        <v>53</v>
      </c>
      <c r="C5" s="54" t="s">
        <v>54</v>
      </c>
    </row>
    <row r="8" spans="1:3" x14ac:dyDescent="0.2">
      <c r="A8" s="54" t="s">
        <v>55</v>
      </c>
      <c r="B8" s="54" t="s">
        <v>56</v>
      </c>
    </row>
  </sheetData>
  <sheetProtection password="CA3F"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6"/>
  <sheetViews>
    <sheetView tabSelected="1" workbookViewId="0">
      <selection activeCell="A2" sqref="A2"/>
    </sheetView>
  </sheetViews>
  <sheetFormatPr defaultRowHeight="12.75" x14ac:dyDescent="0.2"/>
  <cols>
    <col min="1" max="1" width="35.140625" customWidth="1"/>
    <col min="2" max="2" width="70.140625" customWidth="1"/>
    <col min="3" max="12" width="14.28515625" customWidth="1"/>
  </cols>
  <sheetData>
    <row r="1" spans="1:13" ht="39.75" customHeight="1" x14ac:dyDescent="0.3">
      <c r="A1" s="95" t="s">
        <v>68</v>
      </c>
      <c r="B1" s="95"/>
      <c r="C1" s="2"/>
      <c r="D1" s="1"/>
      <c r="E1" s="96" t="s">
        <v>26</v>
      </c>
      <c r="F1" s="96"/>
      <c r="G1" s="97" t="s">
        <v>40</v>
      </c>
      <c r="H1" s="98"/>
      <c r="I1" s="99"/>
      <c r="J1" s="1"/>
      <c r="K1" s="1"/>
      <c r="L1" s="1"/>
      <c r="M1" s="1"/>
    </row>
    <row r="2" spans="1:13" ht="20.25" x14ac:dyDescent="0.3">
      <c r="A2" s="1"/>
      <c r="B2" s="4"/>
      <c r="C2" s="2"/>
      <c r="D2" s="1"/>
      <c r="E2" s="96" t="s">
        <v>22</v>
      </c>
      <c r="F2" s="96"/>
      <c r="G2" s="57" t="s">
        <v>59</v>
      </c>
      <c r="H2" s="40"/>
      <c r="I2" s="3"/>
      <c r="J2" s="1"/>
      <c r="K2" s="1"/>
      <c r="L2" s="1"/>
      <c r="M2" s="1"/>
    </row>
    <row r="3" spans="1:13" ht="15.75" x14ac:dyDescent="0.25">
      <c r="A3" s="10" t="s">
        <v>23</v>
      </c>
      <c r="B3" s="11"/>
      <c r="C3" s="49"/>
      <c r="D3" s="1"/>
      <c r="E3" s="1"/>
      <c r="F3" s="1"/>
      <c r="G3" s="1"/>
      <c r="H3" s="1"/>
      <c r="I3" s="1"/>
      <c r="J3" s="1"/>
      <c r="K3" s="1"/>
      <c r="L3" s="1"/>
      <c r="M3" s="1"/>
    </row>
    <row r="4" spans="1:13" x14ac:dyDescent="0.2">
      <c r="A4" s="22" t="s">
        <v>0</v>
      </c>
      <c r="B4" s="23"/>
      <c r="C4" s="41">
        <v>2007</v>
      </c>
      <c r="D4" s="41">
        <v>2008</v>
      </c>
      <c r="E4" s="41">
        <v>2009</v>
      </c>
      <c r="F4" s="41">
        <v>2010</v>
      </c>
      <c r="G4" s="41">
        <v>2011</v>
      </c>
      <c r="H4" s="41">
        <v>2012</v>
      </c>
      <c r="I4" s="41">
        <v>2013</v>
      </c>
      <c r="J4" s="41">
        <v>2014</v>
      </c>
      <c r="K4" s="41">
        <v>2015</v>
      </c>
      <c r="L4" s="41">
        <v>2016</v>
      </c>
      <c r="M4" s="1"/>
    </row>
    <row r="5" spans="1:13" ht="12.75" customHeight="1" x14ac:dyDescent="0.2">
      <c r="A5" s="12" t="s">
        <v>8</v>
      </c>
      <c r="B5" s="44" t="s">
        <v>20</v>
      </c>
      <c r="C5" s="31">
        <f t="shared" ref="C5:L5" si="0">IF(AND(C6="0",C7="0",C8="0",C9="0"),"0",IF(AND(C6="M",C7="M",C8="M",C9="M"),"M",IF(AND(C6="L",C7="L",C8="L",C9="L"),"L",IF(AND(ISTEXT(C6),ISTEXT(C7),ISTEXT(C8),ISTEXT(C9)),"L",SUM(C6:C9)))))</f>
        <v>0</v>
      </c>
      <c r="D5" s="31">
        <f t="shared" si="0"/>
        <v>110.06728688</v>
      </c>
      <c r="E5" s="31">
        <f t="shared" si="0"/>
        <v>883.74630890000003</v>
      </c>
      <c r="F5" s="31">
        <f t="shared" si="0"/>
        <v>1743.5668070898175</v>
      </c>
      <c r="G5" s="31">
        <f t="shared" si="0"/>
        <v>3065.4750839683611</v>
      </c>
      <c r="H5" s="31">
        <f t="shared" si="0"/>
        <v>3035.6510504535768</v>
      </c>
      <c r="I5" s="31">
        <f t="shared" si="0"/>
        <v>2809.0529093704699</v>
      </c>
      <c r="J5" s="31">
        <f t="shared" si="0"/>
        <v>2295.228353630891</v>
      </c>
      <c r="K5" s="33">
        <f t="shared" si="0"/>
        <v>2174.4549568139778</v>
      </c>
      <c r="L5" s="33">
        <f t="shared" si="0"/>
        <v>1710.6672808492492</v>
      </c>
      <c r="M5" s="1"/>
    </row>
    <row r="6" spans="1:13" ht="12.75" customHeight="1" x14ac:dyDescent="0.2">
      <c r="A6" s="13" t="s">
        <v>12</v>
      </c>
      <c r="B6" s="43" t="s">
        <v>2</v>
      </c>
      <c r="C6" s="25">
        <v>0</v>
      </c>
      <c r="D6" s="25">
        <v>110.06728688</v>
      </c>
      <c r="E6" s="25">
        <v>436.94630890000002</v>
      </c>
      <c r="F6" s="25">
        <v>1073.58740966</v>
      </c>
      <c r="G6" s="25">
        <v>1214.8372840000002</v>
      </c>
      <c r="H6" s="25">
        <v>933.5</v>
      </c>
      <c r="I6" s="25">
        <v>420.39300000000003</v>
      </c>
      <c r="J6" s="25">
        <v>155.16771399999999</v>
      </c>
      <c r="K6" s="25">
        <v>53.282949000000002</v>
      </c>
      <c r="L6" s="25">
        <v>41.68</v>
      </c>
      <c r="M6" s="1"/>
    </row>
    <row r="7" spans="1:13" ht="12.75" customHeight="1" x14ac:dyDescent="0.2">
      <c r="A7" s="13" t="s">
        <v>13</v>
      </c>
      <c r="B7" s="43" t="s">
        <v>5</v>
      </c>
      <c r="C7" s="25">
        <v>0</v>
      </c>
      <c r="D7" s="25">
        <v>0</v>
      </c>
      <c r="E7" s="25">
        <v>386.8</v>
      </c>
      <c r="F7" s="25">
        <v>508.15936682999995</v>
      </c>
      <c r="G7" s="25">
        <v>1041.0988021531507</v>
      </c>
      <c r="H7" s="25">
        <v>1539.16973366</v>
      </c>
      <c r="I7" s="25">
        <v>1089.9370030122222</v>
      </c>
      <c r="J7" s="25">
        <v>711.64</v>
      </c>
      <c r="K7" s="25">
        <v>505.2435286470344</v>
      </c>
      <c r="L7" s="25">
        <v>135.15480459161358</v>
      </c>
      <c r="M7" s="1"/>
    </row>
    <row r="8" spans="1:13" ht="12.75" customHeight="1" x14ac:dyDescent="0.2">
      <c r="A8" s="13" t="s">
        <v>14</v>
      </c>
      <c r="B8" s="43" t="s">
        <v>4</v>
      </c>
      <c r="C8" s="25">
        <v>0</v>
      </c>
      <c r="D8" s="25">
        <v>0</v>
      </c>
      <c r="E8" s="25">
        <v>0</v>
      </c>
      <c r="F8" s="25">
        <v>31.820030599817581</v>
      </c>
      <c r="G8" s="25">
        <v>333.36444171520986</v>
      </c>
      <c r="H8" s="25">
        <v>501.73631279357704</v>
      </c>
      <c r="I8" s="25">
        <v>760.20190635824747</v>
      </c>
      <c r="J8" s="25">
        <v>760.66763963089102</v>
      </c>
      <c r="K8" s="25">
        <v>962.43468806694318</v>
      </c>
      <c r="L8" s="25">
        <v>748.74804813797516</v>
      </c>
      <c r="M8" s="1"/>
    </row>
    <row r="9" spans="1:13" ht="12.75" customHeight="1" x14ac:dyDescent="0.2">
      <c r="A9" s="47" t="s">
        <v>15</v>
      </c>
      <c r="B9" s="28" t="s">
        <v>6</v>
      </c>
      <c r="C9" s="25">
        <v>0</v>
      </c>
      <c r="D9" s="25">
        <v>0</v>
      </c>
      <c r="E9" s="25">
        <v>60</v>
      </c>
      <c r="F9" s="25">
        <v>130</v>
      </c>
      <c r="G9" s="25">
        <v>476.17455610000002</v>
      </c>
      <c r="H9" s="25">
        <v>61.245003999999994</v>
      </c>
      <c r="I9" s="25">
        <v>538.52099999999996</v>
      </c>
      <c r="J9" s="25">
        <v>667.75300000000004</v>
      </c>
      <c r="K9" s="25">
        <v>653.49379110000007</v>
      </c>
      <c r="L9" s="25">
        <v>785.08442811966052</v>
      </c>
      <c r="M9" s="1"/>
    </row>
    <row r="10" spans="1:13" x14ac:dyDescent="0.2">
      <c r="A10" s="14" t="s">
        <v>9</v>
      </c>
      <c r="B10" s="45" t="s">
        <v>38</v>
      </c>
      <c r="C10" s="31">
        <f t="shared" ref="C10:L10" si="1">IF(AND(C11="0",C12="0",C13="0",C14="0",C15="0"),"0",IF(AND(C11="M",C12="M",C13="M",C14="M",C15="M"),"M",IF(AND(C11="L",C12="L",C13="L",C14="L",C15="L"),"L",IF(AND(ISTEXT(C11),ISTEXT(C12),ISTEXT(C13),ISTEXT(C14),ISTEXT(C15)),"L",SUM(C11:C15)))))</f>
        <v>0</v>
      </c>
      <c r="D10" s="31">
        <f t="shared" si="1"/>
        <v>110.06728688</v>
      </c>
      <c r="E10" s="31">
        <f t="shared" si="1"/>
        <v>4650.7770464111809</v>
      </c>
      <c r="F10" s="31">
        <f t="shared" si="1"/>
        <v>37287.022139485824</v>
      </c>
      <c r="G10" s="31">
        <f t="shared" si="1"/>
        <v>9435.9524528464553</v>
      </c>
      <c r="H10" s="31">
        <f t="shared" si="1"/>
        <v>2680.7198342456018</v>
      </c>
      <c r="I10" s="31">
        <f t="shared" si="1"/>
        <v>2370.3938261909429</v>
      </c>
      <c r="J10" s="31">
        <f t="shared" si="1"/>
        <v>2280.5828586068865</v>
      </c>
      <c r="K10" s="33">
        <f t="shared" si="1"/>
        <v>4008.0453592181302</v>
      </c>
      <c r="L10" s="33">
        <f t="shared" si="1"/>
        <v>1731.8487633112925</v>
      </c>
      <c r="M10" s="1"/>
    </row>
    <row r="11" spans="1:13" x14ac:dyDescent="0.2">
      <c r="A11" s="13" t="s">
        <v>16</v>
      </c>
      <c r="B11" s="58" t="s">
        <v>60</v>
      </c>
      <c r="C11" s="25">
        <v>0</v>
      </c>
      <c r="D11" s="25">
        <v>110.06728688</v>
      </c>
      <c r="E11" s="25">
        <v>650.77704641118089</v>
      </c>
      <c r="F11" s="25">
        <v>1893.5838419429199</v>
      </c>
      <c r="G11" s="25">
        <v>2149.532039875271</v>
      </c>
      <c r="H11" s="25">
        <v>2047.2385612456019</v>
      </c>
      <c r="I11" s="25">
        <v>1864.438826190943</v>
      </c>
      <c r="J11" s="25">
        <v>1527.8818586068862</v>
      </c>
      <c r="K11" s="25">
        <v>1210.7635025845939</v>
      </c>
      <c r="L11" s="25">
        <v>1049.9732499047216</v>
      </c>
      <c r="M11" s="1"/>
    </row>
    <row r="12" spans="1:13" x14ac:dyDescent="0.2">
      <c r="A12" s="18" t="s">
        <v>17</v>
      </c>
      <c r="B12" s="43" t="s">
        <v>1</v>
      </c>
      <c r="C12" s="25">
        <v>0</v>
      </c>
      <c r="D12" s="25">
        <v>0</v>
      </c>
      <c r="E12" s="25">
        <v>4000</v>
      </c>
      <c r="F12" s="25">
        <v>35393.438297542903</v>
      </c>
      <c r="G12" s="25">
        <v>7113.9587724711837</v>
      </c>
      <c r="H12" s="25">
        <v>280</v>
      </c>
      <c r="I12" s="25">
        <v>0</v>
      </c>
      <c r="J12" s="25">
        <v>0</v>
      </c>
      <c r="K12" s="25">
        <v>2111</v>
      </c>
      <c r="L12" s="25">
        <v>0</v>
      </c>
      <c r="M12" s="1"/>
    </row>
    <row r="13" spans="1:13" x14ac:dyDescent="0.2">
      <c r="A13" s="18" t="s">
        <v>34</v>
      </c>
      <c r="B13" s="43" t="s">
        <v>35</v>
      </c>
      <c r="C13" s="25">
        <v>0</v>
      </c>
      <c r="D13" s="25">
        <v>0</v>
      </c>
      <c r="E13" s="25">
        <v>0</v>
      </c>
      <c r="F13" s="25">
        <v>0</v>
      </c>
      <c r="G13" s="25">
        <v>0</v>
      </c>
      <c r="H13" s="25">
        <v>0</v>
      </c>
      <c r="I13" s="25">
        <v>0</v>
      </c>
      <c r="J13" s="25">
        <v>0</v>
      </c>
      <c r="K13" s="25">
        <v>0</v>
      </c>
      <c r="L13" s="25">
        <v>0</v>
      </c>
      <c r="M13" s="1"/>
    </row>
    <row r="14" spans="1:13" x14ac:dyDescent="0.2">
      <c r="A14" s="18" t="s">
        <v>18</v>
      </c>
      <c r="B14" s="43" t="s">
        <v>3</v>
      </c>
      <c r="C14" s="25">
        <v>0</v>
      </c>
      <c r="D14" s="25">
        <v>0</v>
      </c>
      <c r="E14" s="25">
        <v>0</v>
      </c>
      <c r="F14" s="25">
        <v>0</v>
      </c>
      <c r="G14" s="25">
        <v>0</v>
      </c>
      <c r="H14" s="25">
        <v>0</v>
      </c>
      <c r="I14" s="25">
        <v>0</v>
      </c>
      <c r="J14" s="25">
        <v>0</v>
      </c>
      <c r="K14" s="25">
        <v>0</v>
      </c>
      <c r="L14" s="25">
        <v>0</v>
      </c>
      <c r="M14" s="1"/>
    </row>
    <row r="15" spans="1:13" x14ac:dyDescent="0.2">
      <c r="A15" s="18" t="s">
        <v>19</v>
      </c>
      <c r="B15" s="43" t="s">
        <v>6</v>
      </c>
      <c r="C15" s="25">
        <v>0</v>
      </c>
      <c r="D15" s="25">
        <v>0</v>
      </c>
      <c r="E15" s="25">
        <v>0</v>
      </c>
      <c r="F15" s="25">
        <v>0</v>
      </c>
      <c r="G15" s="25">
        <v>172.46164049999999</v>
      </c>
      <c r="H15" s="25">
        <v>353.48127299999999</v>
      </c>
      <c r="I15" s="25">
        <v>505.95500000000004</v>
      </c>
      <c r="J15" s="25">
        <v>752.70100000000014</v>
      </c>
      <c r="K15" s="25">
        <v>686.28185663353645</v>
      </c>
      <c r="L15" s="25">
        <v>681.87551340657092</v>
      </c>
      <c r="M15" s="1"/>
    </row>
    <row r="16" spans="1:13" x14ac:dyDescent="0.2">
      <c r="A16" s="15" t="s">
        <v>10</v>
      </c>
      <c r="B16" s="46" t="s">
        <v>21</v>
      </c>
      <c r="C16" s="34">
        <f t="shared" ref="C16:L16" si="2">IF(AND(C5="0",C10="0"),"0",IF(AND(C5="M",C10="M"),"M",IF(AND(C5="L",C10="L"),"L",IF(AND(ISTEXT(C5),ISTEXT(C10)),"L",SUM(C5,-C10)))))</f>
        <v>0</v>
      </c>
      <c r="D16" s="34">
        <f t="shared" si="2"/>
        <v>0</v>
      </c>
      <c r="E16" s="34">
        <f t="shared" si="2"/>
        <v>-3767.0307375111806</v>
      </c>
      <c r="F16" s="34">
        <f t="shared" si="2"/>
        <v>-35543.455332396006</v>
      </c>
      <c r="G16" s="34">
        <f t="shared" si="2"/>
        <v>-6370.4773688780942</v>
      </c>
      <c r="H16" s="34">
        <f t="shared" si="2"/>
        <v>354.93121620797501</v>
      </c>
      <c r="I16" s="34">
        <f t="shared" si="2"/>
        <v>438.65908317952699</v>
      </c>
      <c r="J16" s="34">
        <f t="shared" si="2"/>
        <v>14.645495024004504</v>
      </c>
      <c r="K16" s="35">
        <f t="shared" si="2"/>
        <v>-1833.5904024041524</v>
      </c>
      <c r="L16" s="35">
        <f t="shared" si="2"/>
        <v>-21.181482462043277</v>
      </c>
      <c r="M16" s="1"/>
    </row>
    <row r="17" spans="1:13" x14ac:dyDescent="0.2">
      <c r="A17" s="59"/>
      <c r="B17" s="60"/>
      <c r="C17" s="61"/>
      <c r="D17" s="61"/>
      <c r="E17" s="61"/>
      <c r="F17" s="61"/>
      <c r="G17" s="61"/>
      <c r="H17" s="61"/>
      <c r="I17" s="61"/>
      <c r="J17" s="61"/>
      <c r="K17" s="61"/>
      <c r="L17" s="61"/>
      <c r="M17" s="1"/>
    </row>
    <row r="18" spans="1:13" ht="15.75" x14ac:dyDescent="0.25">
      <c r="A18" s="10" t="s">
        <v>27</v>
      </c>
      <c r="B18" s="10"/>
      <c r="C18" s="6"/>
      <c r="D18" s="1"/>
      <c r="E18" s="1"/>
      <c r="F18" s="1"/>
      <c r="G18" s="1"/>
      <c r="H18" s="1"/>
      <c r="I18" s="1"/>
      <c r="J18" s="1"/>
      <c r="K18" s="1"/>
      <c r="L18" s="1"/>
      <c r="M18" s="1"/>
    </row>
    <row r="19" spans="1:13" x14ac:dyDescent="0.2">
      <c r="A19" s="92" t="s">
        <v>61</v>
      </c>
      <c r="B19" s="93"/>
      <c r="C19" s="48"/>
      <c r="D19" s="48"/>
      <c r="E19" s="48"/>
      <c r="F19" s="48"/>
      <c r="G19" s="48"/>
      <c r="H19" s="48"/>
      <c r="I19" s="48"/>
      <c r="J19" s="48"/>
      <c r="K19" s="52"/>
      <c r="L19" s="52"/>
      <c r="M19" s="1"/>
    </row>
    <row r="20" spans="1:13" x14ac:dyDescent="0.2">
      <c r="A20" s="20"/>
      <c r="B20" s="21" t="s">
        <v>30</v>
      </c>
      <c r="C20" s="51">
        <v>2007</v>
      </c>
      <c r="D20" s="51">
        <f>C20+1</f>
        <v>2008</v>
      </c>
      <c r="E20" s="51">
        <f t="shared" ref="E20:L20" si="3">D20+1</f>
        <v>2009</v>
      </c>
      <c r="F20" s="51">
        <f t="shared" si="3"/>
        <v>2010</v>
      </c>
      <c r="G20" s="51">
        <f t="shared" si="3"/>
        <v>2011</v>
      </c>
      <c r="H20" s="51">
        <f t="shared" si="3"/>
        <v>2012</v>
      </c>
      <c r="I20" s="51">
        <f t="shared" si="3"/>
        <v>2013</v>
      </c>
      <c r="J20" s="51">
        <f t="shared" si="3"/>
        <v>2014</v>
      </c>
      <c r="K20" s="53">
        <f t="shared" si="3"/>
        <v>2015</v>
      </c>
      <c r="L20" s="53">
        <f t="shared" si="3"/>
        <v>2016</v>
      </c>
      <c r="M20" s="1"/>
    </row>
    <row r="21" spans="1:13" ht="12.75" customHeight="1" x14ac:dyDescent="0.2">
      <c r="A21" s="12" t="s">
        <v>11</v>
      </c>
      <c r="B21" s="42" t="s">
        <v>31</v>
      </c>
      <c r="C21" s="31">
        <f t="shared" ref="C21:K21" si="4">IF(AND(C22="0",C23="0",C24="0",C25="0"),"0",IF(AND(C22="M",C23="M",C24="M",C25="M"),"M",IF(AND(C22="L",C23="L",C24="L",C25="L"),"L",IF(AND(ISTEXT(C22),ISTEXT(C23),ISTEXT(C24),ISTEXT(C25)),"L",SUM(C22:C25)))))</f>
        <v>0</v>
      </c>
      <c r="D21" s="31">
        <f t="shared" si="4"/>
        <v>0</v>
      </c>
      <c r="E21" s="31">
        <f t="shared" si="4"/>
        <v>7000</v>
      </c>
      <c r="F21" s="31">
        <f t="shared" si="4"/>
        <v>6633.5735439249966</v>
      </c>
      <c r="G21" s="31">
        <f t="shared" si="4"/>
        <v>36418.517390138513</v>
      </c>
      <c r="H21" s="31">
        <f t="shared" si="4"/>
        <v>31620.517390138517</v>
      </c>
      <c r="I21" s="31">
        <f t="shared" si="4"/>
        <v>22288.367390138519</v>
      </c>
      <c r="J21" s="31">
        <f t="shared" si="4"/>
        <v>11743.517390138517</v>
      </c>
      <c r="K21" s="33">
        <f t="shared" si="4"/>
        <v>8244.8620296722984</v>
      </c>
      <c r="L21" s="33">
        <f t="shared" ref="L21" si="5">IF(AND(L22="0",L23="0",L24="0",L25="0"),"0",IF(AND(L22="M",L23="M",L24="M",L25="M"),"M",IF(AND(L22="L",L23="L",L24="L",L25="L"),"L",IF(AND(ISTEXT(L22),ISTEXT(L23),ISTEXT(L24),ISTEXT(L25)),"L",SUM(L22:L25)))))</f>
        <v>6387.6360907786666</v>
      </c>
      <c r="M21" s="1"/>
    </row>
    <row r="22" spans="1:13" ht="12.75" customHeight="1" x14ac:dyDescent="0.2">
      <c r="A22" s="13" t="s">
        <v>12</v>
      </c>
      <c r="B22" s="43" t="s">
        <v>7</v>
      </c>
      <c r="C22" s="25">
        <v>0</v>
      </c>
      <c r="D22" s="25">
        <v>0</v>
      </c>
      <c r="E22" s="25">
        <v>0</v>
      </c>
      <c r="F22" s="25">
        <v>49</v>
      </c>
      <c r="G22" s="25">
        <v>0</v>
      </c>
      <c r="H22" s="25">
        <v>0</v>
      </c>
      <c r="I22" s="25">
        <v>0</v>
      </c>
      <c r="J22" s="25">
        <v>0</v>
      </c>
      <c r="K22" s="25">
        <v>0</v>
      </c>
      <c r="L22" s="25">
        <v>0</v>
      </c>
      <c r="M22" s="1"/>
    </row>
    <row r="23" spans="1:13" ht="12.75" customHeight="1" x14ac:dyDescent="0.2">
      <c r="A23" s="16" t="s">
        <v>13</v>
      </c>
      <c r="B23" s="43" t="s">
        <v>29</v>
      </c>
      <c r="C23" s="25">
        <v>0</v>
      </c>
      <c r="D23" s="25">
        <v>0</v>
      </c>
      <c r="E23" s="25">
        <v>7000</v>
      </c>
      <c r="F23" s="25">
        <v>5336.5</v>
      </c>
      <c r="G23" s="25">
        <v>8336.5</v>
      </c>
      <c r="H23" s="25">
        <v>8336.5</v>
      </c>
      <c r="I23" s="25">
        <v>5499.5</v>
      </c>
      <c r="J23" s="25">
        <v>5499.5</v>
      </c>
      <c r="K23" s="25">
        <v>1600</v>
      </c>
      <c r="L23" s="25">
        <v>0</v>
      </c>
      <c r="M23" s="1"/>
    </row>
    <row r="24" spans="1:13" ht="12.75" customHeight="1" x14ac:dyDescent="0.2">
      <c r="A24" s="16" t="s">
        <v>14</v>
      </c>
      <c r="B24" s="43" t="s">
        <v>24</v>
      </c>
      <c r="C24" s="25">
        <v>0</v>
      </c>
      <c r="D24" s="25">
        <v>0</v>
      </c>
      <c r="E24" s="25">
        <v>0</v>
      </c>
      <c r="F24" s="25">
        <v>1248.0735439249966</v>
      </c>
      <c r="G24" s="25">
        <v>2618.017390138516</v>
      </c>
      <c r="H24" s="25">
        <v>4198.017390138516</v>
      </c>
      <c r="I24" s="25">
        <v>3178.017390138516</v>
      </c>
      <c r="J24" s="25">
        <v>3178.017390138516</v>
      </c>
      <c r="K24" s="25">
        <v>3644.7173901385158</v>
      </c>
      <c r="L24" s="25">
        <v>3644.7173901385158</v>
      </c>
      <c r="M24" s="1"/>
    </row>
    <row r="25" spans="1:13" ht="12.75" customHeight="1" x14ac:dyDescent="0.2">
      <c r="A25" s="17" t="s">
        <v>15</v>
      </c>
      <c r="B25" s="58" t="s">
        <v>62</v>
      </c>
      <c r="C25" s="25">
        <v>0</v>
      </c>
      <c r="D25" s="25">
        <v>0</v>
      </c>
      <c r="E25" s="25">
        <v>0</v>
      </c>
      <c r="F25" s="25">
        <v>0</v>
      </c>
      <c r="G25" s="25">
        <v>25464</v>
      </c>
      <c r="H25" s="25">
        <v>19086</v>
      </c>
      <c r="I25" s="25">
        <v>13610.85</v>
      </c>
      <c r="J25" s="25">
        <v>3066</v>
      </c>
      <c r="K25" s="25">
        <v>3000.1446395337821</v>
      </c>
      <c r="L25" s="25">
        <v>2742.9187006401507</v>
      </c>
      <c r="M25" s="1"/>
    </row>
    <row r="26" spans="1:13" ht="18.75" customHeight="1" x14ac:dyDescent="0.2">
      <c r="A26" s="39" t="s">
        <v>28</v>
      </c>
      <c r="B26" s="32" t="s">
        <v>41</v>
      </c>
      <c r="C26" s="31">
        <f t="shared" ref="C26:L26" si="6">IF(AND(C27="0",C28="0",C29="0"),"0",IF(AND(C27="M",C28="M",C29="M"),"M",IF(AND(C27="L",C28="L",C29="L"),"L",IF(AND(ISTEXT(C27),ISTEXT(C28),ISTEXT(C29)),"L",SUM(C27,C28,C29)))))</f>
        <v>0</v>
      </c>
      <c r="D26" s="31">
        <f t="shared" si="6"/>
        <v>0</v>
      </c>
      <c r="E26" s="31">
        <f t="shared" si="6"/>
        <v>10767.030737511181</v>
      </c>
      <c r="F26" s="31">
        <f t="shared" si="6"/>
        <v>46653.636069907196</v>
      </c>
      <c r="G26" s="31">
        <f t="shared" si="6"/>
        <v>83692.357353051513</v>
      </c>
      <c r="H26" s="31">
        <f t="shared" si="6"/>
        <v>81787.42613684354</v>
      </c>
      <c r="I26" s="31">
        <f t="shared" si="6"/>
        <v>72292.635053664009</v>
      </c>
      <c r="J26" s="31">
        <f t="shared" si="6"/>
        <v>60855.121558640007</v>
      </c>
      <c r="K26" s="33">
        <f t="shared" si="6"/>
        <v>60012.163753318266</v>
      </c>
      <c r="L26" s="33">
        <f t="shared" si="6"/>
        <v>58396.559016303232</v>
      </c>
      <c r="M26" s="1"/>
    </row>
    <row r="27" spans="1:13" x14ac:dyDescent="0.2">
      <c r="A27" s="18" t="s">
        <v>16</v>
      </c>
      <c r="B27" s="43" t="s">
        <v>7</v>
      </c>
      <c r="C27" s="25">
        <v>0</v>
      </c>
      <c r="D27" s="27">
        <v>0</v>
      </c>
      <c r="E27" s="25">
        <v>0</v>
      </c>
      <c r="F27" s="25">
        <v>31411</v>
      </c>
      <c r="G27" s="25">
        <v>28893</v>
      </c>
      <c r="H27" s="25">
        <v>25821</v>
      </c>
      <c r="I27" s="25">
        <v>213</v>
      </c>
      <c r="J27" s="25">
        <v>200</v>
      </c>
      <c r="K27" s="25">
        <v>0</v>
      </c>
      <c r="L27" s="25">
        <v>0</v>
      </c>
      <c r="M27" s="1"/>
    </row>
    <row r="28" spans="1:13" x14ac:dyDescent="0.2">
      <c r="A28" s="17" t="s">
        <v>17</v>
      </c>
      <c r="B28" s="43" t="s">
        <v>29</v>
      </c>
      <c r="C28" s="25">
        <v>0</v>
      </c>
      <c r="D28" s="27">
        <v>0</v>
      </c>
      <c r="E28" s="25">
        <v>10767.030737511181</v>
      </c>
      <c r="F28" s="25">
        <v>15242.636069907194</v>
      </c>
      <c r="G28" s="25">
        <v>33872.357353051513</v>
      </c>
      <c r="H28" s="25">
        <v>38169.42613684354</v>
      </c>
      <c r="I28" s="25">
        <v>59419.767053664014</v>
      </c>
      <c r="J28" s="25">
        <v>59418.121558640007</v>
      </c>
      <c r="K28" s="25">
        <v>59276.911961044163</v>
      </c>
      <c r="L28" s="25">
        <v>57698.093443506208</v>
      </c>
      <c r="M28" s="1"/>
    </row>
    <row r="29" spans="1:13" x14ac:dyDescent="0.2">
      <c r="A29" s="19" t="s">
        <v>18</v>
      </c>
      <c r="B29" s="58" t="s">
        <v>42</v>
      </c>
      <c r="C29" s="26">
        <v>0</v>
      </c>
      <c r="D29" s="27">
        <v>0</v>
      </c>
      <c r="E29" s="25">
        <v>0</v>
      </c>
      <c r="F29" s="25">
        <v>0</v>
      </c>
      <c r="G29" s="25">
        <v>20927</v>
      </c>
      <c r="H29" s="25">
        <v>17797</v>
      </c>
      <c r="I29" s="25">
        <v>12659.868</v>
      </c>
      <c r="J29" s="25">
        <v>1237</v>
      </c>
      <c r="K29" s="25">
        <v>735.25179227410035</v>
      </c>
      <c r="L29" s="25">
        <v>698.46557279702415</v>
      </c>
      <c r="M29" s="1"/>
    </row>
    <row r="30" spans="1:13" x14ac:dyDescent="0.2">
      <c r="A30" s="39" t="s">
        <v>25</v>
      </c>
      <c r="B30" s="29" t="s">
        <v>39</v>
      </c>
      <c r="C30" s="31">
        <f t="shared" ref="C30:L30" si="7">IF(AND(C31="0",C32="0",C33="0",C34="0"),"0",IF(AND(C31="M",C32="M",C33="M",C34="M"),"M",IF(AND(C31="L",C32="L",C33="L",C34="L"),"L",IF(AND(ISTEXT(C31),ISTEXT(C32),ISTEXT(C33),ISTEXT(C34)),"L",SUM(C31:C34)))))</f>
        <v>0</v>
      </c>
      <c r="D30" s="31">
        <f t="shared" si="7"/>
        <v>352329</v>
      </c>
      <c r="E30" s="31">
        <f t="shared" si="7"/>
        <v>281176</v>
      </c>
      <c r="F30" s="31">
        <f t="shared" si="7"/>
        <v>156979.15</v>
      </c>
      <c r="G30" s="31">
        <f t="shared" si="7"/>
        <v>137404</v>
      </c>
      <c r="H30" s="31">
        <f t="shared" si="7"/>
        <v>114240</v>
      </c>
      <c r="I30" s="31">
        <f t="shared" si="7"/>
        <v>54709</v>
      </c>
      <c r="J30" s="31">
        <f t="shared" si="7"/>
        <v>23838</v>
      </c>
      <c r="K30" s="33">
        <f t="shared" si="7"/>
        <v>11299</v>
      </c>
      <c r="L30" s="33">
        <f t="shared" si="7"/>
        <v>3970</v>
      </c>
      <c r="M30" s="1"/>
    </row>
    <row r="31" spans="1:13" x14ac:dyDescent="0.2">
      <c r="A31" s="18" t="s">
        <v>19</v>
      </c>
      <c r="B31" s="58" t="s">
        <v>63</v>
      </c>
      <c r="C31" s="25">
        <v>0</v>
      </c>
      <c r="D31" s="25">
        <v>352329</v>
      </c>
      <c r="E31" s="25">
        <v>281176</v>
      </c>
      <c r="F31" s="25">
        <v>128330</v>
      </c>
      <c r="G31" s="25">
        <v>108298</v>
      </c>
      <c r="H31" s="25">
        <v>88800</v>
      </c>
      <c r="I31" s="25">
        <v>31806</v>
      </c>
      <c r="J31" s="25">
        <v>10248</v>
      </c>
      <c r="K31" s="25">
        <v>3209</v>
      </c>
      <c r="L31" s="25">
        <v>1380</v>
      </c>
      <c r="M31" s="1"/>
    </row>
    <row r="32" spans="1:13" x14ac:dyDescent="0.2">
      <c r="A32" s="18" t="s">
        <v>32</v>
      </c>
      <c r="B32" s="58" t="s">
        <v>64</v>
      </c>
      <c r="C32" s="25">
        <v>0</v>
      </c>
      <c r="D32" s="25">
        <v>0</v>
      </c>
      <c r="E32" s="25">
        <v>0</v>
      </c>
      <c r="F32" s="25">
        <v>0</v>
      </c>
      <c r="G32" s="25">
        <v>0</v>
      </c>
      <c r="H32" s="25">
        <v>0</v>
      </c>
      <c r="I32" s="25">
        <v>0</v>
      </c>
      <c r="J32" s="25">
        <v>0</v>
      </c>
      <c r="K32" s="25">
        <v>0</v>
      </c>
      <c r="L32" s="25">
        <v>0</v>
      </c>
      <c r="M32" s="1"/>
    </row>
    <row r="33" spans="1:13" x14ac:dyDescent="0.2">
      <c r="A33" s="18" t="s">
        <v>33</v>
      </c>
      <c r="B33" s="58" t="s">
        <v>65</v>
      </c>
      <c r="C33" s="25">
        <v>0</v>
      </c>
      <c r="D33" s="25">
        <v>0</v>
      </c>
      <c r="E33" s="25">
        <v>0</v>
      </c>
      <c r="F33" s="25">
        <v>28649.149999999998</v>
      </c>
      <c r="G33" s="25">
        <v>29106</v>
      </c>
      <c r="H33" s="25">
        <v>25440</v>
      </c>
      <c r="I33" s="25">
        <v>22903</v>
      </c>
      <c r="J33" s="25">
        <v>13590</v>
      </c>
      <c r="K33" s="25">
        <v>8090</v>
      </c>
      <c r="L33" s="25">
        <v>2590</v>
      </c>
      <c r="M33" s="1"/>
    </row>
    <row r="34" spans="1:13" x14ac:dyDescent="0.2">
      <c r="A34" s="30" t="s">
        <v>36</v>
      </c>
      <c r="B34" s="28" t="s">
        <v>37</v>
      </c>
      <c r="C34" s="26">
        <v>0</v>
      </c>
      <c r="D34" s="26">
        <v>0</v>
      </c>
      <c r="E34" s="26">
        <v>0</v>
      </c>
      <c r="F34" s="26">
        <v>0</v>
      </c>
      <c r="G34" s="26">
        <v>0</v>
      </c>
      <c r="H34" s="26">
        <v>0</v>
      </c>
      <c r="I34" s="26">
        <v>0</v>
      </c>
      <c r="J34" s="26">
        <v>0</v>
      </c>
      <c r="K34" s="26">
        <v>0</v>
      </c>
      <c r="L34" s="26">
        <v>0</v>
      </c>
      <c r="M34" s="1"/>
    </row>
    <row r="35" spans="1:13" x14ac:dyDescent="0.2">
      <c r="A35" s="36"/>
      <c r="B35" s="37"/>
      <c r="C35" s="7"/>
      <c r="D35" s="7"/>
      <c r="E35" s="7"/>
      <c r="F35" s="7"/>
      <c r="G35" s="7"/>
      <c r="H35" s="7"/>
      <c r="I35" s="7"/>
      <c r="J35" s="1"/>
      <c r="K35" s="1"/>
      <c r="L35" s="1"/>
      <c r="M35" s="1"/>
    </row>
    <row r="36" spans="1:13" ht="13.5" customHeight="1" x14ac:dyDescent="0.2">
      <c r="A36" s="9"/>
      <c r="B36" s="38"/>
      <c r="C36" s="50"/>
      <c r="D36" s="24"/>
      <c r="E36" s="24"/>
      <c r="F36" s="24"/>
      <c r="G36" s="24"/>
      <c r="H36" s="24"/>
      <c r="I36" s="24"/>
      <c r="J36" s="24"/>
      <c r="K36" s="1"/>
      <c r="L36" s="1"/>
      <c r="M36" s="1"/>
    </row>
    <row r="37" spans="1:13" ht="15.75" x14ac:dyDescent="0.25">
      <c r="A37" s="62"/>
      <c r="B37" s="62"/>
      <c r="C37" s="65"/>
      <c r="D37" s="65"/>
      <c r="E37" s="66"/>
      <c r="F37" s="66"/>
      <c r="G37" s="66"/>
      <c r="H37" s="66"/>
      <c r="I37" s="66"/>
      <c r="J37" s="66"/>
      <c r="K37" s="66"/>
      <c r="L37" s="66"/>
      <c r="M37" s="67"/>
    </row>
    <row r="38" spans="1:13" x14ac:dyDescent="0.2">
      <c r="A38" s="94"/>
      <c r="B38" s="94"/>
      <c r="C38" s="68"/>
      <c r="D38" s="68"/>
      <c r="E38" s="69"/>
      <c r="F38" s="69"/>
      <c r="G38" s="69"/>
      <c r="H38" s="69"/>
      <c r="I38" s="69"/>
      <c r="J38" s="69"/>
      <c r="K38" s="69"/>
      <c r="L38" s="69"/>
      <c r="M38" s="67"/>
    </row>
    <row r="39" spans="1:13" x14ac:dyDescent="0.2">
      <c r="A39" s="70"/>
      <c r="B39" s="71"/>
      <c r="C39" s="61"/>
      <c r="D39" s="61"/>
      <c r="E39" s="61"/>
      <c r="F39" s="61"/>
      <c r="G39" s="61"/>
      <c r="H39" s="61"/>
      <c r="I39" s="61"/>
      <c r="J39" s="61"/>
      <c r="K39" s="61"/>
      <c r="L39" s="61"/>
      <c r="M39" s="67"/>
    </row>
    <row r="40" spans="1:13" x14ac:dyDescent="0.2">
      <c r="A40" s="72"/>
      <c r="B40" s="73"/>
      <c r="C40" s="74"/>
      <c r="D40" s="74"/>
      <c r="E40" s="74"/>
      <c r="F40" s="74"/>
      <c r="G40" s="74"/>
      <c r="H40" s="74"/>
      <c r="I40" s="74"/>
      <c r="J40" s="74"/>
      <c r="K40" s="74"/>
      <c r="L40" s="74"/>
      <c r="M40" s="67"/>
    </row>
    <row r="41" spans="1:13" x14ac:dyDescent="0.2">
      <c r="A41" s="75"/>
      <c r="B41" s="76"/>
      <c r="C41" s="74"/>
      <c r="D41" s="74"/>
      <c r="E41" s="74"/>
      <c r="F41" s="74"/>
      <c r="G41" s="74"/>
      <c r="H41" s="74"/>
      <c r="I41" s="74"/>
      <c r="J41" s="74"/>
      <c r="K41" s="74"/>
      <c r="L41" s="74"/>
      <c r="M41" s="67"/>
    </row>
    <row r="42" spans="1:13" x14ac:dyDescent="0.2">
      <c r="A42" s="75"/>
      <c r="B42" s="63"/>
      <c r="C42" s="74"/>
      <c r="D42" s="74"/>
      <c r="E42" s="74"/>
      <c r="F42" s="74"/>
      <c r="G42" s="74"/>
      <c r="H42" s="74"/>
      <c r="I42" s="74"/>
      <c r="J42" s="74"/>
      <c r="K42" s="74"/>
      <c r="L42" s="74"/>
      <c r="M42" s="67"/>
    </row>
    <row r="43" spans="1:13" x14ac:dyDescent="0.2">
      <c r="A43" s="75"/>
      <c r="B43" s="76"/>
      <c r="C43" s="74"/>
      <c r="D43" s="74"/>
      <c r="E43" s="74"/>
      <c r="F43" s="74"/>
      <c r="G43" s="74"/>
      <c r="H43" s="74"/>
      <c r="I43" s="74"/>
      <c r="J43" s="74"/>
      <c r="K43" s="74"/>
      <c r="L43" s="74"/>
      <c r="M43" s="67"/>
    </row>
    <row r="44" spans="1:13" x14ac:dyDescent="0.2">
      <c r="A44" s="75"/>
      <c r="B44" s="63"/>
      <c r="C44" s="61"/>
      <c r="D44" s="61"/>
      <c r="E44" s="61"/>
      <c r="F44" s="61"/>
      <c r="G44" s="61"/>
      <c r="H44" s="61"/>
      <c r="I44" s="61"/>
      <c r="J44" s="61"/>
      <c r="K44" s="61"/>
      <c r="L44" s="61"/>
      <c r="M44" s="67"/>
    </row>
    <row r="45" spans="1:13" x14ac:dyDescent="0.2">
      <c r="A45" s="77"/>
      <c r="B45" s="78"/>
      <c r="C45" s="74"/>
      <c r="D45" s="74"/>
      <c r="E45" s="74"/>
      <c r="F45" s="74"/>
      <c r="G45" s="74"/>
      <c r="H45" s="74"/>
      <c r="I45" s="74"/>
      <c r="J45" s="74"/>
      <c r="K45" s="74"/>
      <c r="L45" s="74"/>
      <c r="M45" s="67"/>
    </row>
    <row r="46" spans="1:13" x14ac:dyDescent="0.2">
      <c r="A46" s="36"/>
      <c r="B46" s="79"/>
      <c r="C46" s="74"/>
      <c r="D46" s="74"/>
      <c r="E46" s="74"/>
      <c r="F46" s="74"/>
      <c r="G46" s="74"/>
      <c r="H46" s="74"/>
      <c r="I46" s="74"/>
      <c r="J46" s="74"/>
      <c r="K46" s="74"/>
      <c r="L46" s="74"/>
      <c r="M46" s="67"/>
    </row>
    <row r="47" spans="1:13" x14ac:dyDescent="0.2">
      <c r="A47" s="75"/>
      <c r="B47" s="76"/>
      <c r="C47" s="74"/>
      <c r="D47" s="74"/>
      <c r="E47" s="74"/>
      <c r="F47" s="74"/>
      <c r="G47" s="74"/>
      <c r="H47" s="74"/>
      <c r="I47" s="74"/>
      <c r="J47" s="74"/>
      <c r="K47" s="74"/>
      <c r="L47" s="74"/>
      <c r="M47" s="67"/>
    </row>
    <row r="48" spans="1:13" x14ac:dyDescent="0.2">
      <c r="A48" s="75"/>
      <c r="B48" s="63"/>
      <c r="C48" s="74"/>
      <c r="D48" s="74"/>
      <c r="E48" s="74"/>
      <c r="F48" s="74"/>
      <c r="G48" s="74"/>
      <c r="H48" s="74"/>
      <c r="I48" s="74"/>
      <c r="J48" s="74"/>
      <c r="K48" s="74"/>
      <c r="L48" s="74"/>
      <c r="M48" s="67"/>
    </row>
    <row r="49" spans="1:13" x14ac:dyDescent="0.2">
      <c r="A49" s="75"/>
      <c r="B49" s="63"/>
      <c r="C49" s="61"/>
      <c r="D49" s="61"/>
      <c r="E49" s="61"/>
      <c r="F49" s="61"/>
      <c r="G49" s="61"/>
      <c r="H49" s="61"/>
      <c r="I49" s="61"/>
      <c r="J49" s="61"/>
      <c r="K49" s="61"/>
      <c r="L49" s="61"/>
      <c r="M49" s="67"/>
    </row>
    <row r="50" spans="1:13" x14ac:dyDescent="0.2">
      <c r="A50" s="77"/>
      <c r="B50" s="80"/>
      <c r="C50" s="64"/>
      <c r="D50" s="64"/>
      <c r="E50" s="64"/>
      <c r="F50" s="64"/>
      <c r="G50" s="64"/>
      <c r="H50" s="64"/>
      <c r="I50" s="64"/>
      <c r="J50" s="67"/>
      <c r="K50" s="67"/>
      <c r="L50" s="67"/>
      <c r="M50" s="67"/>
    </row>
    <row r="51" spans="1:13" x14ac:dyDescent="0.2">
      <c r="A51" s="36"/>
      <c r="B51" s="37"/>
      <c r="C51" s="64"/>
      <c r="D51" s="64"/>
      <c r="E51" s="64"/>
      <c r="F51" s="64"/>
      <c r="G51" s="64"/>
      <c r="H51" s="64"/>
      <c r="I51" s="64"/>
      <c r="J51" s="67"/>
      <c r="K51" s="67"/>
      <c r="L51" s="67"/>
      <c r="M51" s="67"/>
    </row>
    <row r="52" spans="1:13" x14ac:dyDescent="0.2">
      <c r="A52" s="36"/>
      <c r="B52" s="37"/>
      <c r="C52" s="81"/>
      <c r="D52" s="81"/>
      <c r="E52" s="81"/>
      <c r="F52" s="81"/>
      <c r="G52" s="76"/>
      <c r="H52" s="82"/>
      <c r="I52" s="83"/>
      <c r="J52" s="84"/>
      <c r="K52" s="76"/>
      <c r="L52" s="76"/>
      <c r="M52" s="67"/>
    </row>
    <row r="53" spans="1:13" x14ac:dyDescent="0.2">
      <c r="A53" s="85"/>
      <c r="B53" s="81"/>
      <c r="C53" s="86"/>
      <c r="D53" s="86"/>
      <c r="E53" s="86"/>
      <c r="F53" s="86"/>
      <c r="G53" s="86"/>
      <c r="H53" s="86"/>
      <c r="I53" s="86"/>
      <c r="J53" s="86"/>
      <c r="K53" s="86"/>
      <c r="L53" s="86"/>
      <c r="M53" s="67"/>
    </row>
    <row r="54" spans="1:13" ht="12.75" customHeight="1" x14ac:dyDescent="0.2">
      <c r="A54" s="56"/>
      <c r="B54" s="56"/>
      <c r="C54" s="56"/>
      <c r="D54" s="56"/>
      <c r="E54" s="56"/>
      <c r="F54" s="56"/>
      <c r="G54" s="56"/>
      <c r="H54" s="56"/>
      <c r="I54" s="56"/>
      <c r="J54" s="56"/>
      <c r="K54" s="56"/>
      <c r="L54" s="56"/>
      <c r="M54" s="1"/>
    </row>
    <row r="55" spans="1:13" x14ac:dyDescent="0.2">
      <c r="A55" s="56"/>
      <c r="B55" s="56"/>
      <c r="C55" s="1"/>
      <c r="D55" s="1"/>
      <c r="E55" s="1"/>
      <c r="F55" s="1"/>
      <c r="G55" s="5"/>
      <c r="H55" s="5"/>
      <c r="I55" s="5"/>
      <c r="J55" s="5"/>
      <c r="K55" s="5"/>
      <c r="L55" s="5"/>
      <c r="M55" s="1"/>
    </row>
    <row r="56" spans="1:13" x14ac:dyDescent="0.2">
      <c r="A56" s="8"/>
      <c r="B56" s="1"/>
      <c r="M56" s="1"/>
    </row>
  </sheetData>
  <mergeCells count="6">
    <mergeCell ref="A19:B19"/>
    <mergeCell ref="A38:B38"/>
    <mergeCell ref="A1:B1"/>
    <mergeCell ref="E1:F1"/>
    <mergeCell ref="G1:I1"/>
    <mergeCell ref="E2:F2"/>
  </mergeCells>
  <conditionalFormatting sqref="G1">
    <cfRule type="cellIs" dxfId="0" priority="7" operator="equal">
      <formula>""</formula>
    </cfRule>
  </conditionalFormatting>
  <dataValidations count="1">
    <dataValidation type="list" allowBlank="1" showInputMessage="1" showErrorMessage="1" errorTitle="Wrong input!" error="Please select from the drop-down list only!" promptTitle="Select from drop-down list only!" sqref="G1:I1">
      <formula1>$AZ$1:$AZ$32</formula1>
    </dataValidation>
  </dataValidations>
  <hyperlinks>
    <hyperlink ref="B11" location="INSTRUCTIONS!A6" display="Interest payable (2)"/>
    <hyperlink ref="A19" location="INSTRUCTIONS!A6" display="Millions of national currency (3)"/>
    <hyperlink ref="B26" location="INSTRUCTIONS!A8" display="Liabilities (4)      (E=e+f+g)"/>
    <hyperlink ref="B33" location="INSTRUCTIONS!A12" display="Special purpose entities (8)"/>
    <hyperlink ref="B32" location="INSTRUCTIONS!A11" display="Securities issued under liquidity schemes (7)"/>
    <hyperlink ref="B31" location="INSTRUCTIONS!A10" display="Liabilities and assets outside general government under guarantee (6)"/>
    <hyperlink ref="B29" location="INSTRUCTIONS!A9" display="Other liabilities of general government entities (5)"/>
    <hyperlink ref="B28" location="INSTRUCTIONS!A7" display="Debt securities (4)"/>
    <hyperlink ref="B25" location="INSTRUCTIONS!A9" display="Other assets of general government entities (5)"/>
    <hyperlink ref="B23" location="INSTRUCTIONS!A7" display="Debt securities (4)"/>
    <hyperlink ref="A19:B19" location="INSTRUCTIONS!A7" display="Millions of national currency (3)"/>
  </hyperlink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workbookViewId="0">
      <selection activeCell="C1" sqref="C1"/>
    </sheetView>
  </sheetViews>
  <sheetFormatPr defaultRowHeight="12.75" x14ac:dyDescent="0.2"/>
  <cols>
    <col min="1" max="1" width="139.140625" customWidth="1"/>
  </cols>
  <sheetData>
    <row r="1" spans="1:1" ht="327" customHeight="1" x14ac:dyDescent="0.2">
      <c r="A1" s="87" t="s">
        <v>70</v>
      </c>
    </row>
    <row r="3" spans="1:1" ht="15" x14ac:dyDescent="0.25">
      <c r="A3" s="88" t="s">
        <v>66</v>
      </c>
    </row>
    <row r="4" spans="1:1" x14ac:dyDescent="0.2">
      <c r="A4" s="89" t="s">
        <v>67</v>
      </c>
    </row>
    <row r="7" spans="1:1" x14ac:dyDescent="0.2">
      <c r="A7" s="90" t="s">
        <v>69</v>
      </c>
    </row>
    <row r="9" spans="1:1" ht="12.75" customHeight="1" x14ac:dyDescent="0.2">
      <c r="A9" s="100" t="s">
        <v>71</v>
      </c>
    </row>
    <row r="10" spans="1:1" x14ac:dyDescent="0.2">
      <c r="A10" s="100"/>
    </row>
    <row r="11" spans="1:1" x14ac:dyDescent="0.2">
      <c r="A11" s="100"/>
    </row>
    <row r="12" spans="1:1" x14ac:dyDescent="0.2">
      <c r="A12" s="100"/>
    </row>
    <row r="13" spans="1:1" ht="3" customHeight="1" x14ac:dyDescent="0.2">
      <c r="A13" s="100"/>
    </row>
    <row r="14" spans="1:1" hidden="1" x14ac:dyDescent="0.2">
      <c r="A14" s="100"/>
    </row>
    <row r="15" spans="1:1" hidden="1" x14ac:dyDescent="0.2">
      <c r="A15" s="100"/>
    </row>
    <row r="16" spans="1:1" hidden="1" x14ac:dyDescent="0.2">
      <c r="A16" s="100"/>
    </row>
    <row r="17" spans="1:1" hidden="1" x14ac:dyDescent="0.2">
      <c r="A17" s="100"/>
    </row>
    <row r="18" spans="1:1" hidden="1" x14ac:dyDescent="0.2">
      <c r="A18" s="100"/>
    </row>
    <row r="19" spans="1:1" hidden="1" x14ac:dyDescent="0.2">
      <c r="A19" s="100"/>
    </row>
    <row r="20" spans="1:1" hidden="1" x14ac:dyDescent="0.2">
      <c r="A20" s="100"/>
    </row>
    <row r="21" spans="1:1" hidden="1" x14ac:dyDescent="0.2">
      <c r="A21" s="100"/>
    </row>
    <row r="22" spans="1:1" hidden="1" x14ac:dyDescent="0.2">
      <c r="A22" s="100"/>
    </row>
    <row r="23" spans="1:1" hidden="1" x14ac:dyDescent="0.2">
      <c r="A23" s="100"/>
    </row>
    <row r="24" spans="1:1" hidden="1" x14ac:dyDescent="0.2">
      <c r="A24" s="100"/>
    </row>
    <row r="25" spans="1:1" hidden="1" x14ac:dyDescent="0.2">
      <c r="A25" s="100"/>
    </row>
    <row r="26" spans="1:1" hidden="1" x14ac:dyDescent="0.2">
      <c r="A26" s="100"/>
    </row>
    <row r="27" spans="1:1" hidden="1" x14ac:dyDescent="0.2">
      <c r="A27" s="100"/>
    </row>
    <row r="28" spans="1:1" hidden="1" x14ac:dyDescent="0.2">
      <c r="A28" s="100"/>
    </row>
    <row r="29" spans="1:1" hidden="1" x14ac:dyDescent="0.2">
      <c r="A29" s="100"/>
    </row>
    <row r="30" spans="1:1" hidden="1" x14ac:dyDescent="0.2">
      <c r="A30" s="100"/>
    </row>
    <row r="31" spans="1:1" hidden="1" x14ac:dyDescent="0.2">
      <c r="A31" s="100"/>
    </row>
    <row r="32" spans="1:1" hidden="1" x14ac:dyDescent="0.2">
      <c r="A32" s="100"/>
    </row>
    <row r="33" spans="1:1" hidden="1" x14ac:dyDescent="0.2">
      <c r="A33" s="100"/>
    </row>
    <row r="34" spans="1:1" hidden="1" x14ac:dyDescent="0.2">
      <c r="A34" s="100"/>
    </row>
    <row r="35" spans="1:1" hidden="1" x14ac:dyDescent="0.2">
      <c r="A35" s="100"/>
    </row>
    <row r="36" spans="1:1" hidden="1" x14ac:dyDescent="0.2">
      <c r="A36" s="100"/>
    </row>
    <row r="37" spans="1:1" hidden="1" x14ac:dyDescent="0.2">
      <c r="A37" s="100"/>
    </row>
    <row r="38" spans="1:1" ht="81" customHeight="1" x14ac:dyDescent="0.2">
      <c r="A38" s="100"/>
    </row>
    <row r="39" spans="1:1" x14ac:dyDescent="0.2">
      <c r="A39" s="91"/>
    </row>
    <row r="42" spans="1:1" x14ac:dyDescent="0.2">
      <c r="A42" s="101"/>
    </row>
    <row r="43" spans="1:1" x14ac:dyDescent="0.2">
      <c r="A43" s="101"/>
    </row>
    <row r="44" spans="1:1" x14ac:dyDescent="0.2">
      <c r="A44" s="101"/>
    </row>
    <row r="45" spans="1:1" x14ac:dyDescent="0.2">
      <c r="A45" s="102"/>
    </row>
  </sheetData>
  <mergeCells count="1">
    <mergeCell ref="A9:A38"/>
  </mergeCells>
  <hyperlinks>
    <hyperlink ref="A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readme</vt:lpstr>
      <vt:lpstr>DATA 2007-2016</vt:lpstr>
      <vt:lpstr>read me</vt:lpstr>
      <vt:lpstr>CountryCode</vt:lpstr>
      <vt:lpstr>readme!Domain</vt:lpstr>
      <vt:lpstr>readme!FileType</vt:lpstr>
      <vt:lpstr>readme!OK_to_loadQ</vt:lpstr>
      <vt:lpstr>RefVintage</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PAPADOPOULOS Georgios (ESTAT)</dc:creator>
  <cp:lastModifiedBy>Gillian Roche</cp:lastModifiedBy>
  <cp:lastPrinted>2015-10-30T13:16:09Z</cp:lastPrinted>
  <dcterms:created xsi:type="dcterms:W3CDTF">2009-06-22T15:37:11Z</dcterms:created>
  <dcterms:modified xsi:type="dcterms:W3CDTF">2017-04-21T13:10:54Z</dcterms:modified>
</cp:coreProperties>
</file>